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oike\Downloads\"/>
    </mc:Choice>
  </mc:AlternateContent>
  <xr:revisionPtr revIDLastSave="0" documentId="13_ncr:1_{30027A01-A9D8-4B6F-B207-EAB3DBE0E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料金概算シート" sheetId="2" r:id="rId1"/>
    <sheet name="Sheet1" sheetId="1" r:id="rId2"/>
  </sheets>
  <definedNames>
    <definedName name="_xlnm.Print_Area" localSheetId="0">料金概算シート!$A$1:$H$28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H6" i="2" s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5" i="1"/>
  <c r="H8" i="2"/>
  <c r="H9" i="2" s="1"/>
  <c r="O4" i="1"/>
  <c r="N5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M35" i="1"/>
  <c r="M36" i="1" s="1"/>
  <c r="L35" i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M37" i="1" l="1"/>
  <c r="N37" i="1" l="1"/>
  <c r="M38" i="1"/>
  <c r="N38" i="1" l="1"/>
  <c r="M39" i="1"/>
  <c r="N39" i="1" l="1"/>
  <c r="M40" i="1"/>
  <c r="N40" i="1" l="1"/>
  <c r="M41" i="1"/>
  <c r="N41" i="1" l="1"/>
  <c r="M42" i="1"/>
  <c r="N42" i="1" l="1"/>
  <c r="M43" i="1"/>
  <c r="N43" i="1" l="1"/>
  <c r="M44" i="1"/>
  <c r="N44" i="1" l="1"/>
  <c r="M45" i="1"/>
  <c r="N45" i="1" l="1"/>
  <c r="M46" i="1"/>
  <c r="N46" i="1" l="1"/>
  <c r="M47" i="1"/>
  <c r="N47" i="1" l="1"/>
  <c r="M48" i="1"/>
  <c r="N48" i="1" l="1"/>
  <c r="M49" i="1"/>
  <c r="N49" i="1" l="1"/>
  <c r="M50" i="1"/>
  <c r="N50" i="1" l="1"/>
  <c r="M51" i="1"/>
  <c r="N51" i="1" l="1"/>
  <c r="M52" i="1"/>
  <c r="N52" i="1" l="1"/>
  <c r="M53" i="1"/>
  <c r="N53" i="1" l="1"/>
  <c r="M54" i="1"/>
  <c r="N54" i="1" l="1"/>
  <c r="M55" i="1"/>
  <c r="N55" i="1" l="1"/>
  <c r="M56" i="1"/>
  <c r="N56" i="1" l="1"/>
  <c r="M57" i="1"/>
  <c r="N57" i="1" l="1"/>
  <c r="M58" i="1"/>
  <c r="N58" i="1" l="1"/>
  <c r="M59" i="1"/>
  <c r="N59" i="1" l="1"/>
  <c r="M60" i="1"/>
  <c r="N60" i="1" l="1"/>
  <c r="M61" i="1"/>
  <c r="N61" i="1" l="1"/>
  <c r="M62" i="1"/>
  <c r="N62" i="1" l="1"/>
  <c r="M63" i="1"/>
  <c r="N63" i="1" l="1"/>
  <c r="M64" i="1"/>
  <c r="N64" i="1" l="1"/>
  <c r="M65" i="1"/>
  <c r="N65" i="1" l="1"/>
  <c r="M66" i="1"/>
  <c r="N66" i="1" l="1"/>
  <c r="M67" i="1"/>
  <c r="N67" i="1" l="1"/>
  <c r="M68" i="1"/>
  <c r="N68" i="1" l="1"/>
  <c r="M69" i="1"/>
  <c r="N69" i="1" l="1"/>
  <c r="M70" i="1"/>
  <c r="N70" i="1" l="1"/>
  <c r="M71" i="1"/>
  <c r="N71" i="1" l="1"/>
  <c r="M72" i="1"/>
  <c r="N72" i="1" l="1"/>
  <c r="M73" i="1"/>
  <c r="N73" i="1" l="1"/>
  <c r="M74" i="1"/>
  <c r="N74" i="1" l="1"/>
  <c r="M75" i="1"/>
  <c r="N75" i="1" l="1"/>
  <c r="M76" i="1"/>
  <c r="N76" i="1" l="1"/>
</calcChain>
</file>

<file path=xl/sharedStrings.xml><?xml version="1.0" encoding="utf-8"?>
<sst xmlns="http://schemas.openxmlformats.org/spreadsheetml/2006/main" count="55" uniqueCount="40">
  <si>
    <r>
      <t xml:space="preserve">入力欄↓ </t>
    </r>
    <r>
      <rPr>
        <b/>
        <sz val="20"/>
        <color rgb="FFFF0000"/>
        <rFont val="Yu Gothic"/>
        <family val="3"/>
        <charset val="128"/>
        <scheme val="minor"/>
      </rPr>
      <t>※黄色のセルを入力</t>
    </r>
    <rPh sb="0" eb="3">
      <t>ニュウリョクラン</t>
    </rPh>
    <rPh sb="6" eb="8">
      <t>キイロ</t>
    </rPh>
    <rPh sb="12" eb="14">
      <t>ニュウリョク</t>
    </rPh>
    <phoneticPr fontId="4"/>
  </si>
  <si>
    <t>計算結果↓</t>
    <rPh sb="0" eb="4">
      <t>ケイサンケッカ</t>
    </rPh>
    <phoneticPr fontId="4"/>
  </si>
  <si>
    <t>機関種別</t>
    <rPh sb="0" eb="2">
      <t>キカン</t>
    </rPh>
    <rPh sb="2" eb="4">
      <t>シュベツ</t>
    </rPh>
    <phoneticPr fontId="4"/>
  </si>
  <si>
    <t>税抜き</t>
    <rPh sb="0" eb="2">
      <t>ゼイヌ</t>
    </rPh>
    <phoneticPr fontId="4"/>
  </si>
  <si>
    <t>↑プルダウンで選択</t>
    <rPh sb="7" eb="9">
      <t>センタク</t>
    </rPh>
    <phoneticPr fontId="4"/>
  </si>
  <si>
    <t>税込み</t>
    <rPh sb="0" eb="2">
      <t>ゼイコ</t>
    </rPh>
    <phoneticPr fontId="4"/>
  </si>
  <si>
    <t>■入力欄について</t>
    <rPh sb="1" eb="4">
      <t>ニュウリョクラン</t>
    </rPh>
    <phoneticPr fontId="4"/>
  </si>
  <si>
    <t>　機関種別</t>
    <rPh sb="1" eb="5">
      <t>キカンシュベツ</t>
    </rPh>
    <phoneticPr fontId="4"/>
  </si>
  <si>
    <t>■計算結果について</t>
    <rPh sb="1" eb="5">
      <t>ケイサンケッカ</t>
    </rPh>
    <phoneticPr fontId="4"/>
  </si>
  <si>
    <t>総延べ面積
※下のレンジの上限</t>
    <rPh sb="7" eb="8">
      <t>シタ</t>
    </rPh>
    <rPh sb="13" eb="15">
      <t>ジョウゲン</t>
    </rPh>
    <phoneticPr fontId="4"/>
  </si>
  <si>
    <t>基本料金</t>
  </si>
  <si>
    <t>無料GB(指定機関)</t>
    <rPh sb="5" eb="9">
      <t>シテイキカン</t>
    </rPh>
    <phoneticPr fontId="4"/>
  </si>
  <si>
    <t>無料GB(特定行政庁)</t>
    <rPh sb="5" eb="10">
      <t>トクテイギョウセイチョウ</t>
    </rPh>
    <phoneticPr fontId="4"/>
  </si>
  <si>
    <t>契約ストレージ(参照用)</t>
    <rPh sb="0" eb="2">
      <t>ケイヤク</t>
    </rPh>
    <rPh sb="8" eb="11">
      <t>サンショウヨウ</t>
    </rPh>
    <phoneticPr fontId="4"/>
  </si>
  <si>
    <t>契約ストレージ(計算用)</t>
    <rPh sb="0" eb="2">
      <t>ケイヤク</t>
    </rPh>
    <rPh sb="8" eb="10">
      <t>ケイサン</t>
    </rPh>
    <rPh sb="10" eb="11">
      <t>ヨウ</t>
    </rPh>
    <phoneticPr fontId="4"/>
  </si>
  <si>
    <t>特定行政庁</t>
    <rPh sb="0" eb="5">
      <t>トクテイギョウセイチョウ</t>
    </rPh>
    <phoneticPr fontId="4"/>
  </si>
  <si>
    <t>5GB</t>
  </si>
  <si>
    <t>10GB</t>
  </si>
  <si>
    <t>15GB</t>
  </si>
  <si>
    <t>25GB</t>
  </si>
  <si>
    <t>30GB</t>
  </si>
  <si>
    <t>40GB</t>
  </si>
  <si>
    <t>55GB</t>
  </si>
  <si>
    <t>定価</t>
    <rPh sb="0" eb="2">
      <t>テイカ</t>
    </rPh>
    <phoneticPr fontId="4"/>
  </si>
  <si>
    <t>金額
(2026年特定行政庁用)</t>
    <rPh sb="0" eb="2">
      <t>キンガク</t>
    </rPh>
    <rPh sb="8" eb="9">
      <t>ネン</t>
    </rPh>
    <rPh sb="9" eb="14">
      <t>トクテイギョウセイチョウ</t>
    </rPh>
    <rPh sb="14" eb="15">
      <t>ヨウ</t>
    </rPh>
    <phoneticPr fontId="4"/>
  </si>
  <si>
    <t>金額
(指定機関用)</t>
    <rPh sb="0" eb="2">
      <t>キンガク</t>
    </rPh>
    <rPh sb="4" eb="9">
      <t>シテイキカンヨウ</t>
    </rPh>
    <phoneticPr fontId="4"/>
  </si>
  <si>
    <t>金額
(2027年以降特定行政庁用)</t>
    <rPh sb="0" eb="2">
      <t>キンガク</t>
    </rPh>
    <rPh sb="8" eb="9">
      <t>ネン</t>
    </rPh>
    <rPh sb="9" eb="11">
      <t>イコウ</t>
    </rPh>
    <rPh sb="11" eb="16">
      <t>トクテイギョウセイチョウ</t>
    </rPh>
    <rPh sb="16" eb="17">
      <t>ヨウ</t>
    </rPh>
    <phoneticPr fontId="4"/>
  </si>
  <si>
    <t>利用可能ストレージ総容量</t>
    <rPh sb="0" eb="4">
      <t>リヨウカノウ</t>
    </rPh>
    <rPh sb="9" eb="12">
      <t>ソウヨウリョウ</t>
    </rPh>
    <phoneticPr fontId="4"/>
  </si>
  <si>
    <t>指定確認検査機関（構造適判含む）</t>
    <rPh sb="0" eb="4">
      <t>シテイカクニン</t>
    </rPh>
    <rPh sb="4" eb="8">
      <t>ケンサキカン</t>
    </rPh>
    <rPh sb="9" eb="13">
      <t>コウゾウテキハン</t>
    </rPh>
    <rPh sb="13" eb="14">
      <t>フク</t>
    </rPh>
    <phoneticPr fontId="4"/>
  </si>
  <si>
    <t>　利用可能ストレージ総容量</t>
    <phoneticPr fontId="4"/>
  </si>
  <si>
    <t>・確認申請用ＣＤＥとして利用するストレージの総容量を選択ください。</t>
    <rPh sb="1" eb="9">
      <t>カク</t>
    </rPh>
    <rPh sb="12" eb="14">
      <t>リヨウ</t>
    </rPh>
    <rPh sb="22" eb="25">
      <t>ソウヨウリョウ</t>
    </rPh>
    <rPh sb="26" eb="28">
      <t>センタク</t>
    </rPh>
    <phoneticPr fontId="4"/>
  </si>
  <si>
    <t>・指定確認検査機関（構造適判含む）、特定行政庁の別を、プルダウンより選択ください。</t>
    <rPh sb="10" eb="15">
      <t>コウゾウテキハンフク</t>
    </rPh>
    <phoneticPr fontId="4"/>
  </si>
  <si>
    <t>■見積金額（年額）</t>
    <rPh sb="1" eb="5">
      <t>ミツモリキンガク</t>
    </rPh>
    <rPh sb="6" eb="8">
      <t>ネンガク</t>
    </rPh>
    <phoneticPr fontId="4"/>
  </si>
  <si>
    <t>・年間の利用料金として税抜き、税込みの金額を表示しています。</t>
    <rPh sb="1" eb="3">
      <t>ネンカン</t>
    </rPh>
    <rPh sb="4" eb="8">
      <t>リヨウリョウキン</t>
    </rPh>
    <rPh sb="11" eb="13">
      <t>ゼイヌ</t>
    </rPh>
    <rPh sb="15" eb="17">
      <t>ゼイコ</t>
    </rPh>
    <rPh sb="19" eb="21">
      <t>キンガク</t>
    </rPh>
    <rPh sb="22" eb="24">
      <t>ヒョウジ</t>
    </rPh>
    <phoneticPr fontId="4"/>
  </si>
  <si>
    <t>・特定行政庁は、令和8年度10GBまでの利用料金については無料とします。</t>
    <phoneticPr fontId="4"/>
  </si>
  <si>
    <t>※特定行政庁のみ
令和8年度特別料金</t>
    <rPh sb="1" eb="6">
      <t>トクテイギョウセイチョウ</t>
    </rPh>
    <rPh sb="9" eb="11">
      <t>レイワ</t>
    </rPh>
    <rPh sb="12" eb="13">
      <t>ネン</t>
    </rPh>
    <rPh sb="13" eb="14">
      <t>ド</t>
    </rPh>
    <rPh sb="14" eb="18">
      <t>トクベツリョウキン</t>
    </rPh>
    <phoneticPr fontId="4"/>
  </si>
  <si>
    <r>
      <rPr>
        <sz val="20"/>
        <color theme="1"/>
        <rFont val="HGPｺﾞｼｯｸE"/>
        <family val="3"/>
        <charset val="128"/>
      </rPr>
      <t>■その他</t>
    </r>
    <r>
      <rPr>
        <sz val="20"/>
        <color theme="1"/>
        <rFont val="Yu Gothic"/>
        <family val="3"/>
        <charset val="128"/>
        <scheme val="minor"/>
      </rPr>
      <t>　</t>
    </r>
    <rPh sb="3" eb="4">
      <t>タ</t>
    </rPh>
    <phoneticPr fontId="4"/>
  </si>
  <si>
    <t>・1団体で確認審査・構造適判を別々に利用する場合は、確認審査、構造適判の各々の見積金額の総計となります。</t>
    <phoneticPr fontId="4"/>
  </si>
  <si>
    <t>　見積金額（年額）　定価</t>
    <rPh sb="1" eb="5">
      <t>ミツモリキンガク</t>
    </rPh>
    <rPh sb="6" eb="8">
      <t>ネンガク</t>
    </rPh>
    <rPh sb="10" eb="12">
      <t>テイカ</t>
    </rPh>
    <phoneticPr fontId="4"/>
  </si>
  <si>
    <t>　見積金額（年額）　※特定行政庁のみ　令和8年度特別料金</t>
    <rPh sb="1" eb="3">
      <t>ミツモリ</t>
    </rPh>
    <rPh sb="3" eb="5">
      <t>キンガク</t>
    </rPh>
    <rPh sb="6" eb="8">
      <t>ネンガク</t>
    </rPh>
    <rPh sb="11" eb="13">
      <t>トクテイ</t>
    </rPh>
    <rPh sb="13" eb="16">
      <t>ギョウセイチョウ</t>
    </rPh>
    <rPh sb="19" eb="21">
      <t>レイワ</t>
    </rPh>
    <rPh sb="22" eb="23">
      <t>ネン</t>
    </rPh>
    <rPh sb="23" eb="24">
      <t>ド</t>
    </rPh>
    <rPh sb="24" eb="26">
      <t>トクベツ</t>
    </rPh>
    <rPh sb="26" eb="28">
      <t>リョウキン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</si>
</sst>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㎡&quot;"/>
    <numFmt numFmtId="178" formatCode="#,##0&quot;GB&quot;"/>
  </numFmts>
  <fonts count="1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20"/>
      <color theme="0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6"/>
      <color rgb="FFC00000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b/>
      <sz val="20"/>
      <name val="Yu Gothic"/>
      <family val="3"/>
      <charset val="128"/>
      <scheme val="minor"/>
    </font>
    <font>
      <sz val="20"/>
      <name val="Yu Gothic"/>
      <family val="3"/>
      <charset val="128"/>
      <scheme val="minor"/>
    </font>
    <font>
      <sz val="20"/>
      <color theme="1"/>
      <name val="HGPｺﾞｼｯｸE"/>
      <family val="3"/>
      <charset val="128"/>
    </font>
    <font>
      <sz val="22"/>
      <color theme="1"/>
      <name val="HGPｺﾞｼｯｸE"/>
      <family val="3"/>
      <charset val="128"/>
    </font>
    <font>
      <b/>
      <sz val="20"/>
      <color rgb="FFFF0000"/>
      <name val="Yu 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5CDD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2" borderId="1" xfId="0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 readingOrder="1"/>
    </xf>
    <xf numFmtId="176" fontId="0" fillId="0" borderId="2" xfId="1" applyNumberFormat="1" applyFont="1" applyBorder="1" applyAlignment="1"/>
    <xf numFmtId="0" fontId="7" fillId="0" borderId="0" xfId="0" applyFont="1"/>
    <xf numFmtId="0" fontId="8" fillId="0" borderId="0" xfId="0" applyFont="1"/>
    <xf numFmtId="176" fontId="7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177" fontId="2" fillId="2" borderId="1" xfId="0" applyNumberFormat="1" applyFont="1" applyFill="1" applyBorder="1" applyAlignment="1">
      <alignment horizontal="right" vertical="center" wrapText="1" readingOrder="1"/>
    </xf>
    <xf numFmtId="176" fontId="0" fillId="0" borderId="0" xfId="0" applyNumberFormat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/>
    <xf numFmtId="0" fontId="6" fillId="4" borderId="4" xfId="0" applyFont="1" applyFill="1" applyBorder="1" applyAlignment="1">
      <alignment horizontal="center" vertical="center" wrapText="1"/>
    </xf>
    <xf numFmtId="0" fontId="11" fillId="0" borderId="0" xfId="0" applyFont="1"/>
    <xf numFmtId="0" fontId="8" fillId="0" borderId="0" xfId="0" applyFont="1" applyAlignment="1">
      <alignment vertical="top"/>
    </xf>
    <xf numFmtId="0" fontId="12" fillId="0" borderId="0" xfId="0" applyFont="1"/>
    <xf numFmtId="0" fontId="13" fillId="0" borderId="0" xfId="0" applyFont="1"/>
    <xf numFmtId="178" fontId="7" fillId="5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5" borderId="13" xfId="0" applyFont="1" applyFill="1" applyBorder="1" applyAlignment="1">
      <alignment horizontal="center" vertical="center" shrinkToFi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388130</xdr:colOff>
      <xdr:row>4</xdr:row>
      <xdr:rowOff>210277</xdr:rowOff>
    </xdr:from>
    <xdr:to>
      <xdr:col>3</xdr:col>
      <xdr:colOff>635012</xdr:colOff>
      <xdr:row>7</xdr:row>
      <xdr:rowOff>81362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D5715311-3EBB-3B5B-47CF-1580D6980036}"/>
            </a:ext>
          </a:extLst>
        </xdr:cNvPr>
        <xdr:cNvSpPr/>
      </xdr:nvSpPr>
      <xdr:spPr>
        <a:xfrm>
          <a:off x="6719657" y="1277077"/>
          <a:ext cx="246882" cy="2448030"/>
        </a:xfrm>
        <a:prstGeom prst="rightArrow">
          <a:avLst>
            <a:gd name="adj1" fmla="val 50000"/>
            <a:gd name="adj2" fmla="val 10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30F88-F795-4BD0-A6D9-95B4C9235E0C}">
  <dimension ref="B1:K26"/>
  <sheetViews>
    <sheetView showGridLines="0" tabSelected="1" view="pageBreakPreview" zoomScale="61" zoomScaleNormal="55" zoomScaleSheetLayoutView="61" zoomScalePageLayoutView="55" workbookViewId="0"/>
  </sheetViews>
  <sheetFormatPr defaultColWidth="8.75" defaultRowHeight="33"/>
  <cols>
    <col min="1" max="1" width="3.625" style="6" customWidth="1"/>
    <col min="2" max="2" width="50.625" style="6" customWidth="1"/>
    <col min="3" max="3" width="45.625" style="6" customWidth="1"/>
    <col min="4" max="4" width="10.625" style="6" customWidth="1"/>
    <col min="5" max="5" width="45.625" style="6" customWidth="1"/>
    <col min="6" max="7" width="15.625" style="6" customWidth="1"/>
    <col min="8" max="8" width="55.625" style="6" customWidth="1"/>
    <col min="9" max="9" width="9.875" style="6" customWidth="1"/>
    <col min="10" max="10" width="14.75" style="6" customWidth="1"/>
    <col min="11" max="11" width="14.75" style="14" customWidth="1"/>
    <col min="12" max="12" width="38.5" style="6" customWidth="1"/>
    <col min="13" max="16384" width="8.75" style="6"/>
  </cols>
  <sheetData>
    <row r="1" spans="2:11" ht="2.1" customHeight="1"/>
    <row r="2" spans="2:11">
      <c r="B2" s="28" t="s">
        <v>0</v>
      </c>
      <c r="C2" s="29"/>
      <c r="D2" s="17"/>
      <c r="E2" s="28" t="s">
        <v>1</v>
      </c>
      <c r="F2" s="30"/>
      <c r="G2" s="30"/>
      <c r="H2" s="30"/>
      <c r="K2" s="6"/>
    </row>
    <row r="3" spans="2:11" ht="16.149999999999999" customHeight="1"/>
    <row r="4" spans="2:11" ht="33.75" thickBot="1">
      <c r="B4" s="15"/>
      <c r="E4" s="15" t="s">
        <v>32</v>
      </c>
      <c r="G4" s="14"/>
    </row>
    <row r="5" spans="2:11" ht="64.150000000000006" customHeight="1" thickTop="1" thickBot="1">
      <c r="B5" s="16" t="s">
        <v>2</v>
      </c>
      <c r="C5" s="23" t="s">
        <v>15</v>
      </c>
      <c r="E5" s="26" t="s">
        <v>23</v>
      </c>
      <c r="F5" s="31" t="s">
        <v>3</v>
      </c>
      <c r="G5" s="32"/>
      <c r="H5" s="8">
        <f>IF(C5="指定確認検査機関（構造適判含む）",VLOOKUP(C8,Sheet1!$L$4:$N$80,3,),IF(C5="特定行政庁",VLOOKUP(C8,Sheet1!$L$4:$P$76,5)))</f>
        <v>250000</v>
      </c>
    </row>
    <row r="6" spans="2:11" ht="64.150000000000006" customHeight="1" thickTop="1">
      <c r="C6" s="18" t="s">
        <v>4</v>
      </c>
      <c r="E6" s="27"/>
      <c r="F6" s="24" t="s">
        <v>5</v>
      </c>
      <c r="G6" s="25"/>
      <c r="H6" s="8">
        <f>H5*1.1</f>
        <v>275000</v>
      </c>
    </row>
    <row r="7" spans="2:11" ht="73.900000000000006" customHeight="1" thickBot="1">
      <c r="C7" s="7"/>
      <c r="G7" s="14"/>
    </row>
    <row r="8" spans="2:11" ht="53.65" customHeight="1" thickTop="1" thickBot="1">
      <c r="B8" s="16" t="s">
        <v>27</v>
      </c>
      <c r="C8" s="21">
        <v>5</v>
      </c>
      <c r="E8" s="26" t="s">
        <v>35</v>
      </c>
      <c r="F8" s="31" t="s">
        <v>3</v>
      </c>
      <c r="G8" s="32"/>
      <c r="H8" s="8">
        <f>IF(C5="特定行政庁",VLOOKUP(料金概算シート!$C$8,Sheet1!$L$4:$O$76,4,),"")</f>
        <v>0</v>
      </c>
    </row>
    <row r="9" spans="2:11" ht="53.65" customHeight="1" thickTop="1">
      <c r="C9" s="18" t="s">
        <v>4</v>
      </c>
      <c r="E9" s="27"/>
      <c r="F9" s="24" t="s">
        <v>5</v>
      </c>
      <c r="G9" s="25"/>
      <c r="H9" s="8">
        <f>IFERROR(H8*1.1,"")</f>
        <v>0</v>
      </c>
    </row>
    <row r="10" spans="2:11" ht="60" customHeight="1"/>
    <row r="13" spans="2:11">
      <c r="B13" s="20" t="s">
        <v>6</v>
      </c>
    </row>
    <row r="14" spans="2:11">
      <c r="B14" s="19" t="s">
        <v>7</v>
      </c>
    </row>
    <row r="15" spans="2:11">
      <c r="B15" s="6" t="s">
        <v>31</v>
      </c>
    </row>
    <row r="16" spans="2:11">
      <c r="B16" s="19" t="s">
        <v>29</v>
      </c>
    </row>
    <row r="17" spans="2:2">
      <c r="B17" s="6" t="s">
        <v>30</v>
      </c>
    </row>
    <row r="20" spans="2:2">
      <c r="B20" s="20" t="s">
        <v>8</v>
      </c>
    </row>
    <row r="21" spans="2:2">
      <c r="B21" s="19" t="s">
        <v>38</v>
      </c>
    </row>
    <row r="22" spans="2:2">
      <c r="B22" s="6" t="s">
        <v>33</v>
      </c>
    </row>
    <row r="23" spans="2:2">
      <c r="B23" s="19" t="s">
        <v>39</v>
      </c>
    </row>
    <row r="24" spans="2:2">
      <c r="B24" s="6" t="s">
        <v>34</v>
      </c>
    </row>
    <row r="25" spans="2:2">
      <c r="B25" s="6" t="s">
        <v>36</v>
      </c>
    </row>
    <row r="26" spans="2:2">
      <c r="B26" s="6" t="s">
        <v>37</v>
      </c>
    </row>
  </sheetData>
  <mergeCells count="8">
    <mergeCell ref="F9:G9"/>
    <mergeCell ref="E5:E6"/>
    <mergeCell ref="E8:E9"/>
    <mergeCell ref="B2:C2"/>
    <mergeCell ref="E2:H2"/>
    <mergeCell ref="F5:G5"/>
    <mergeCell ref="F6:G6"/>
    <mergeCell ref="F8:G8"/>
  </mergeCells>
  <phoneticPr fontId="4"/>
  <pageMargins left="0.23622047244094491" right="0.23622047244094491" top="0.59055118110236227" bottom="0.35433070866141736" header="0.31496062992125984" footer="0.31496062992125984"/>
  <pageSetup paperSize="9" scale="50" fitToWidth="0" fitToHeight="0" orientation="landscape" r:id="rId1"/>
  <headerFooter>
    <oddHeader>&amp;L&amp;"HGPｺﾞｼｯｸE,標準"&amp;28確認申請用CDE　利用料算定シート（令和7年11月7日現在の料金モデルによる見積）&amp;R2025年11月7日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576C74-0D72-4A06-A7BD-DC7B2238FD33}">
          <x14:formula1>
            <xm:f>Sheet1!$A$4:$A$5</xm:f>
          </x14:formula1>
          <xm:sqref>C5</xm:sqref>
        </x14:dataValidation>
        <x14:dataValidation type="list" allowBlank="1" showInputMessage="1" showErrorMessage="1" xr:uid="{38237E8E-818D-4076-A7D4-1E787C3EB3F3}">
          <x14:formula1>
            <xm:f>Sheet1!$L$4:$L$76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86"/>
  <sheetViews>
    <sheetView zoomScale="85" zoomScaleNormal="85" workbookViewId="0">
      <selection activeCell="A5" sqref="A5"/>
    </sheetView>
  </sheetViews>
  <sheetFormatPr defaultRowHeight="18.75"/>
  <cols>
    <col min="1" max="1" width="34.75" customWidth="1"/>
    <col min="3" max="3" width="27.75" customWidth="1"/>
    <col min="4" max="4" width="22" customWidth="1"/>
    <col min="12" max="12" width="22.25" customWidth="1"/>
    <col min="13" max="14" width="21.75" customWidth="1"/>
    <col min="15" max="15" width="24.75" customWidth="1"/>
    <col min="16" max="16" width="22.625" customWidth="1"/>
  </cols>
  <sheetData>
    <row r="3" spans="1:16" ht="49.5">
      <c r="C3" s="2" t="s">
        <v>9</v>
      </c>
      <c r="D3" s="2" t="s">
        <v>10</v>
      </c>
      <c r="E3" s="2" t="s">
        <v>11</v>
      </c>
      <c r="F3" s="2" t="s">
        <v>12</v>
      </c>
      <c r="L3" s="4" t="s">
        <v>13</v>
      </c>
      <c r="M3" s="4" t="s">
        <v>14</v>
      </c>
      <c r="N3" s="4" t="s">
        <v>25</v>
      </c>
      <c r="O3" s="4" t="s">
        <v>24</v>
      </c>
      <c r="P3" s="4" t="s">
        <v>26</v>
      </c>
    </row>
    <row r="4" spans="1:16">
      <c r="A4" t="s">
        <v>15</v>
      </c>
      <c r="C4" s="12">
        <v>0</v>
      </c>
      <c r="D4" s="13">
        <v>240000</v>
      </c>
      <c r="E4" s="1">
        <v>5</v>
      </c>
      <c r="F4" s="1">
        <v>10</v>
      </c>
      <c r="L4" s="3">
        <v>5</v>
      </c>
      <c r="M4" s="3">
        <v>5</v>
      </c>
      <c r="N4" s="5">
        <v>250000</v>
      </c>
      <c r="O4" s="5">
        <f t="shared" ref="O4" si="0">(M4-5)*28000</f>
        <v>0</v>
      </c>
      <c r="P4" s="5">
        <v>250000</v>
      </c>
    </row>
    <row r="5" spans="1:16">
      <c r="A5" s="22" t="s">
        <v>28</v>
      </c>
      <c r="C5" s="12">
        <v>50000</v>
      </c>
      <c r="D5" s="13">
        <v>490000</v>
      </c>
      <c r="E5" s="1">
        <v>5</v>
      </c>
      <c r="F5" s="1">
        <v>10</v>
      </c>
      <c r="L5" s="3">
        <v>10</v>
      </c>
      <c r="M5" s="3">
        <v>10</v>
      </c>
      <c r="N5" s="5">
        <f>(M5-5)*28000+250000</f>
        <v>390000</v>
      </c>
      <c r="O5" s="5">
        <v>0</v>
      </c>
      <c r="P5" s="5">
        <f>(M5-10)*28000+250000</f>
        <v>250000</v>
      </c>
    </row>
    <row r="6" spans="1:16">
      <c r="C6" s="12">
        <v>100000</v>
      </c>
      <c r="D6" s="13">
        <v>730000</v>
      </c>
      <c r="E6" s="1">
        <v>5</v>
      </c>
      <c r="F6" s="1">
        <v>10</v>
      </c>
      <c r="L6" s="3">
        <v>15</v>
      </c>
      <c r="M6" s="3">
        <v>15</v>
      </c>
      <c r="N6" s="5">
        <f t="shared" ref="N6:N69" si="1">(M6-5)*28000+250000</f>
        <v>530000</v>
      </c>
      <c r="O6" s="5">
        <f t="shared" ref="O6:O37" si="2">(M6-5)*28000</f>
        <v>280000</v>
      </c>
      <c r="P6" s="5">
        <f t="shared" ref="P6:P37" si="3">(M6-5)*28000+250000</f>
        <v>530000</v>
      </c>
    </row>
    <row r="7" spans="1:16">
      <c r="C7" s="12">
        <v>200000</v>
      </c>
      <c r="D7" s="13">
        <v>1220000</v>
      </c>
      <c r="E7" s="1">
        <v>5</v>
      </c>
      <c r="F7" s="1">
        <v>10</v>
      </c>
      <c r="L7" s="3">
        <v>20</v>
      </c>
      <c r="M7" s="3">
        <v>20</v>
      </c>
      <c r="N7" s="5">
        <f t="shared" si="1"/>
        <v>670000</v>
      </c>
      <c r="O7" s="5">
        <f t="shared" si="2"/>
        <v>420000</v>
      </c>
      <c r="P7" s="5">
        <f t="shared" si="3"/>
        <v>670000</v>
      </c>
    </row>
    <row r="8" spans="1:16">
      <c r="C8" s="12">
        <v>400000</v>
      </c>
      <c r="D8" s="13">
        <v>1720000</v>
      </c>
      <c r="E8" s="1">
        <v>5</v>
      </c>
      <c r="F8" s="1">
        <v>10</v>
      </c>
      <c r="L8" s="3">
        <v>25</v>
      </c>
      <c r="M8" s="3">
        <v>25</v>
      </c>
      <c r="N8" s="5">
        <f t="shared" si="1"/>
        <v>810000</v>
      </c>
      <c r="O8" s="5">
        <f t="shared" si="2"/>
        <v>560000</v>
      </c>
      <c r="P8" s="5">
        <f t="shared" si="3"/>
        <v>810000</v>
      </c>
    </row>
    <row r="9" spans="1:16">
      <c r="C9" s="12">
        <v>600000</v>
      </c>
      <c r="D9" s="13">
        <v>2210000</v>
      </c>
      <c r="E9" s="1">
        <v>5</v>
      </c>
      <c r="F9" s="1">
        <v>10</v>
      </c>
      <c r="L9" s="3">
        <v>30</v>
      </c>
      <c r="M9" s="3">
        <v>30</v>
      </c>
      <c r="N9" s="5">
        <f t="shared" si="1"/>
        <v>950000</v>
      </c>
      <c r="O9" s="5">
        <f t="shared" si="2"/>
        <v>700000</v>
      </c>
      <c r="P9" s="5">
        <f t="shared" si="3"/>
        <v>950000</v>
      </c>
    </row>
    <row r="10" spans="1:16">
      <c r="C10" s="12">
        <v>800000</v>
      </c>
      <c r="D10" s="13">
        <v>2700000</v>
      </c>
      <c r="E10" s="1">
        <v>10</v>
      </c>
      <c r="F10" s="1">
        <v>10</v>
      </c>
      <c r="L10" s="3">
        <v>35</v>
      </c>
      <c r="M10" s="3">
        <v>35</v>
      </c>
      <c r="N10" s="5">
        <f t="shared" si="1"/>
        <v>1090000</v>
      </c>
      <c r="O10" s="5">
        <f t="shared" si="2"/>
        <v>840000</v>
      </c>
      <c r="P10" s="5">
        <f t="shared" si="3"/>
        <v>1090000</v>
      </c>
    </row>
    <row r="11" spans="1:16">
      <c r="C11" s="12">
        <v>1000000</v>
      </c>
      <c r="D11" s="13">
        <v>3380000</v>
      </c>
      <c r="E11" s="1">
        <v>15</v>
      </c>
      <c r="F11" s="1">
        <v>15</v>
      </c>
      <c r="L11" s="3">
        <v>40</v>
      </c>
      <c r="M11" s="3">
        <v>40</v>
      </c>
      <c r="N11" s="5">
        <f t="shared" si="1"/>
        <v>1230000</v>
      </c>
      <c r="O11" s="5">
        <f t="shared" si="2"/>
        <v>980000</v>
      </c>
      <c r="P11" s="5">
        <f t="shared" si="3"/>
        <v>1230000</v>
      </c>
    </row>
    <row r="12" spans="1:16">
      <c r="C12" s="12">
        <v>2000000</v>
      </c>
      <c r="D12" s="13">
        <v>4050000</v>
      </c>
      <c r="E12" s="1">
        <v>15</v>
      </c>
      <c r="F12" s="1">
        <v>15</v>
      </c>
      <c r="L12" s="3">
        <v>45</v>
      </c>
      <c r="M12" s="3">
        <v>45</v>
      </c>
      <c r="N12" s="5">
        <f t="shared" si="1"/>
        <v>1370000</v>
      </c>
      <c r="O12" s="5">
        <f t="shared" si="2"/>
        <v>1120000</v>
      </c>
      <c r="P12" s="5">
        <f t="shared" si="3"/>
        <v>1370000</v>
      </c>
    </row>
    <row r="13" spans="1:16">
      <c r="C13" s="12">
        <v>3000000</v>
      </c>
      <c r="D13" s="13">
        <v>4730000</v>
      </c>
      <c r="E13" s="1">
        <v>15</v>
      </c>
      <c r="F13" s="1">
        <v>15</v>
      </c>
      <c r="L13" s="3">
        <v>50</v>
      </c>
      <c r="M13" s="3">
        <v>50</v>
      </c>
      <c r="N13" s="5">
        <f t="shared" si="1"/>
        <v>1510000</v>
      </c>
      <c r="O13" s="5">
        <f t="shared" si="2"/>
        <v>1260000</v>
      </c>
      <c r="P13" s="5">
        <f t="shared" si="3"/>
        <v>1510000</v>
      </c>
    </row>
    <row r="14" spans="1:16">
      <c r="C14" s="12">
        <v>4000000</v>
      </c>
      <c r="D14" s="13">
        <v>5400000</v>
      </c>
      <c r="E14" s="1">
        <v>25</v>
      </c>
      <c r="F14" s="1">
        <v>25</v>
      </c>
      <c r="L14" s="3">
        <v>55</v>
      </c>
      <c r="M14" s="3">
        <v>55</v>
      </c>
      <c r="N14" s="5">
        <f t="shared" si="1"/>
        <v>1650000</v>
      </c>
      <c r="O14" s="5">
        <f t="shared" si="2"/>
        <v>1400000</v>
      </c>
      <c r="P14" s="5">
        <f t="shared" si="3"/>
        <v>1650000</v>
      </c>
    </row>
    <row r="15" spans="1:16">
      <c r="C15" s="12">
        <v>5000000</v>
      </c>
      <c r="D15" s="13">
        <v>6080000</v>
      </c>
      <c r="E15" s="1">
        <v>25</v>
      </c>
      <c r="F15" s="1">
        <v>25</v>
      </c>
      <c r="L15" s="3">
        <v>60</v>
      </c>
      <c r="M15" s="3">
        <v>60</v>
      </c>
      <c r="N15" s="5">
        <f t="shared" si="1"/>
        <v>1790000</v>
      </c>
      <c r="O15" s="5">
        <f t="shared" si="2"/>
        <v>1540000</v>
      </c>
      <c r="P15" s="5">
        <f t="shared" si="3"/>
        <v>1790000</v>
      </c>
    </row>
    <row r="16" spans="1:16">
      <c r="C16" s="12">
        <v>6000000</v>
      </c>
      <c r="D16" s="13">
        <v>6750000</v>
      </c>
      <c r="E16" s="1">
        <v>25</v>
      </c>
      <c r="F16" s="1">
        <v>25</v>
      </c>
      <c r="L16" s="3">
        <v>65</v>
      </c>
      <c r="M16" s="3">
        <v>65</v>
      </c>
      <c r="N16" s="5">
        <f t="shared" si="1"/>
        <v>1930000</v>
      </c>
      <c r="O16" s="5">
        <f t="shared" si="2"/>
        <v>1680000</v>
      </c>
      <c r="P16" s="5">
        <f t="shared" si="3"/>
        <v>1930000</v>
      </c>
    </row>
    <row r="17" spans="3:16">
      <c r="C17" s="12">
        <v>7000000</v>
      </c>
      <c r="D17" s="13">
        <v>7430000</v>
      </c>
      <c r="E17" s="1">
        <v>30</v>
      </c>
      <c r="F17" s="1">
        <v>30</v>
      </c>
      <c r="L17" s="3">
        <v>70</v>
      </c>
      <c r="M17" s="3">
        <v>70</v>
      </c>
      <c r="N17" s="5">
        <f t="shared" si="1"/>
        <v>2070000</v>
      </c>
      <c r="O17" s="5">
        <f t="shared" si="2"/>
        <v>1820000</v>
      </c>
      <c r="P17" s="5">
        <f t="shared" si="3"/>
        <v>2070000</v>
      </c>
    </row>
    <row r="18" spans="3:16">
      <c r="C18" s="12">
        <v>8000000</v>
      </c>
      <c r="D18" s="13">
        <v>8100000</v>
      </c>
      <c r="E18" s="1">
        <v>30</v>
      </c>
      <c r="F18" s="1">
        <v>30</v>
      </c>
      <c r="L18" s="3">
        <v>75</v>
      </c>
      <c r="M18" s="3">
        <v>75</v>
      </c>
      <c r="N18" s="5">
        <f t="shared" si="1"/>
        <v>2210000</v>
      </c>
      <c r="O18" s="5">
        <f t="shared" si="2"/>
        <v>1960000</v>
      </c>
      <c r="P18" s="5">
        <f t="shared" si="3"/>
        <v>2210000</v>
      </c>
    </row>
    <row r="19" spans="3:16">
      <c r="C19" s="12">
        <v>9000000</v>
      </c>
      <c r="D19" s="13">
        <v>8780000</v>
      </c>
      <c r="E19" s="1">
        <v>30</v>
      </c>
      <c r="F19" s="1">
        <v>30</v>
      </c>
      <c r="L19" s="3">
        <v>80</v>
      </c>
      <c r="M19" s="3">
        <v>80</v>
      </c>
      <c r="N19" s="5">
        <f t="shared" si="1"/>
        <v>2350000</v>
      </c>
      <c r="O19" s="5">
        <f t="shared" si="2"/>
        <v>2100000</v>
      </c>
      <c r="P19" s="5">
        <f t="shared" si="3"/>
        <v>2350000</v>
      </c>
    </row>
    <row r="20" spans="3:16">
      <c r="C20" s="12">
        <v>10000000</v>
      </c>
      <c r="D20" s="13">
        <v>9450000</v>
      </c>
      <c r="E20" s="1">
        <v>40</v>
      </c>
      <c r="F20" s="1">
        <v>40</v>
      </c>
      <c r="L20" s="3">
        <v>85</v>
      </c>
      <c r="M20" s="3">
        <v>85</v>
      </c>
      <c r="N20" s="5">
        <f t="shared" si="1"/>
        <v>2490000</v>
      </c>
      <c r="O20" s="5">
        <f t="shared" si="2"/>
        <v>2240000</v>
      </c>
      <c r="P20" s="5">
        <f t="shared" si="3"/>
        <v>2490000</v>
      </c>
    </row>
    <row r="21" spans="3:16">
      <c r="C21" s="12">
        <v>20000000</v>
      </c>
      <c r="D21" s="13">
        <v>13500000</v>
      </c>
      <c r="E21" s="1">
        <v>55</v>
      </c>
      <c r="F21" s="1">
        <v>55</v>
      </c>
      <c r="L21" s="3">
        <v>90</v>
      </c>
      <c r="M21" s="3">
        <v>90</v>
      </c>
      <c r="N21" s="5">
        <f t="shared" si="1"/>
        <v>2630000</v>
      </c>
      <c r="O21" s="5">
        <f t="shared" si="2"/>
        <v>2380000</v>
      </c>
      <c r="P21" s="5">
        <f t="shared" si="3"/>
        <v>2630000</v>
      </c>
    </row>
    <row r="22" spans="3:16">
      <c r="L22" s="3">
        <v>95</v>
      </c>
      <c r="M22" s="3">
        <v>95</v>
      </c>
      <c r="N22" s="5">
        <f t="shared" si="1"/>
        <v>2770000</v>
      </c>
      <c r="O22" s="5">
        <f t="shared" si="2"/>
        <v>2520000</v>
      </c>
      <c r="P22" s="5">
        <f t="shared" si="3"/>
        <v>2770000</v>
      </c>
    </row>
    <row r="23" spans="3:16">
      <c r="L23" s="3">
        <v>100</v>
      </c>
      <c r="M23" s="3">
        <v>100</v>
      </c>
      <c r="N23" s="5">
        <f t="shared" si="1"/>
        <v>2910000</v>
      </c>
      <c r="O23" s="5">
        <f t="shared" si="2"/>
        <v>2660000</v>
      </c>
      <c r="P23" s="5">
        <f t="shared" si="3"/>
        <v>2910000</v>
      </c>
    </row>
    <row r="24" spans="3:16">
      <c r="L24" s="3">
        <v>150</v>
      </c>
      <c r="M24" s="3">
        <v>150</v>
      </c>
      <c r="N24" s="5">
        <f t="shared" si="1"/>
        <v>4310000</v>
      </c>
      <c r="O24" s="5">
        <f t="shared" si="2"/>
        <v>4060000</v>
      </c>
      <c r="P24" s="5">
        <f t="shared" si="3"/>
        <v>4310000</v>
      </c>
    </row>
    <row r="25" spans="3:16">
      <c r="L25" s="3">
        <v>200</v>
      </c>
      <c r="M25" s="3">
        <v>200</v>
      </c>
      <c r="N25" s="5">
        <f t="shared" si="1"/>
        <v>5710000</v>
      </c>
      <c r="O25" s="5">
        <f t="shared" si="2"/>
        <v>5460000</v>
      </c>
      <c r="P25" s="5">
        <f t="shared" si="3"/>
        <v>5710000</v>
      </c>
    </row>
    <row r="26" spans="3:16">
      <c r="L26" s="3">
        <v>250</v>
      </c>
      <c r="M26" s="3">
        <v>250</v>
      </c>
      <c r="N26" s="5">
        <f t="shared" si="1"/>
        <v>7110000</v>
      </c>
      <c r="O26" s="5">
        <f t="shared" si="2"/>
        <v>6860000</v>
      </c>
      <c r="P26" s="5">
        <f t="shared" si="3"/>
        <v>7110000</v>
      </c>
    </row>
    <row r="27" spans="3:16">
      <c r="L27" s="3">
        <v>300</v>
      </c>
      <c r="M27" s="3">
        <v>300</v>
      </c>
      <c r="N27" s="5">
        <f t="shared" si="1"/>
        <v>8510000</v>
      </c>
      <c r="O27" s="5">
        <f t="shared" si="2"/>
        <v>8260000</v>
      </c>
      <c r="P27" s="5">
        <f t="shared" si="3"/>
        <v>8510000</v>
      </c>
    </row>
    <row r="28" spans="3:16">
      <c r="L28" s="3">
        <v>350</v>
      </c>
      <c r="M28" s="3">
        <v>350</v>
      </c>
      <c r="N28" s="5">
        <f t="shared" si="1"/>
        <v>9910000</v>
      </c>
      <c r="O28" s="5">
        <f t="shared" si="2"/>
        <v>9660000</v>
      </c>
      <c r="P28" s="5">
        <f t="shared" si="3"/>
        <v>9910000</v>
      </c>
    </row>
    <row r="29" spans="3:16">
      <c r="C29" s="9"/>
      <c r="D29" s="9"/>
      <c r="L29" s="3">
        <v>400</v>
      </c>
      <c r="M29" s="3">
        <v>400</v>
      </c>
      <c r="N29" s="5">
        <f t="shared" si="1"/>
        <v>11310000</v>
      </c>
      <c r="O29" s="5">
        <f t="shared" si="2"/>
        <v>11060000</v>
      </c>
      <c r="P29" s="5">
        <f t="shared" si="3"/>
        <v>11310000</v>
      </c>
    </row>
    <row r="30" spans="3:16">
      <c r="C30" s="10"/>
      <c r="D30" s="11"/>
      <c r="L30" s="3">
        <v>450</v>
      </c>
      <c r="M30" s="3">
        <v>450</v>
      </c>
      <c r="N30" s="5">
        <f t="shared" si="1"/>
        <v>12710000</v>
      </c>
      <c r="O30" s="5">
        <f t="shared" si="2"/>
        <v>12460000</v>
      </c>
      <c r="P30" s="5">
        <f t="shared" si="3"/>
        <v>12710000</v>
      </c>
    </row>
    <row r="31" spans="3:16">
      <c r="C31" s="11"/>
      <c r="D31" s="11"/>
      <c r="L31" s="3">
        <v>500</v>
      </c>
      <c r="M31" s="3">
        <v>500</v>
      </c>
      <c r="N31" s="5">
        <f t="shared" si="1"/>
        <v>14110000</v>
      </c>
      <c r="O31" s="5">
        <f t="shared" si="2"/>
        <v>13860000</v>
      </c>
      <c r="P31" s="5">
        <f t="shared" si="3"/>
        <v>14110000</v>
      </c>
    </row>
    <row r="32" spans="3:16">
      <c r="C32" s="11"/>
      <c r="D32" s="11"/>
      <c r="L32" s="3">
        <v>600</v>
      </c>
      <c r="M32" s="3">
        <v>600</v>
      </c>
      <c r="N32" s="5">
        <f t="shared" si="1"/>
        <v>16910000</v>
      </c>
      <c r="O32" s="5">
        <f t="shared" si="2"/>
        <v>16660000</v>
      </c>
      <c r="P32" s="5">
        <f t="shared" si="3"/>
        <v>16910000</v>
      </c>
    </row>
    <row r="33" spans="3:16">
      <c r="C33" s="11"/>
      <c r="D33" s="11"/>
      <c r="L33" s="3">
        <v>700</v>
      </c>
      <c r="M33" s="3">
        <v>700</v>
      </c>
      <c r="N33" s="5">
        <f t="shared" si="1"/>
        <v>19710000</v>
      </c>
      <c r="O33" s="5">
        <f t="shared" si="2"/>
        <v>19460000</v>
      </c>
      <c r="P33" s="5">
        <f t="shared" si="3"/>
        <v>19710000</v>
      </c>
    </row>
    <row r="34" spans="3:16">
      <c r="C34" s="11"/>
      <c r="D34" s="11"/>
      <c r="L34" s="3">
        <v>800</v>
      </c>
      <c r="M34" s="3">
        <v>800</v>
      </c>
      <c r="N34" s="5">
        <f t="shared" si="1"/>
        <v>22510000</v>
      </c>
      <c r="O34" s="5">
        <f t="shared" si="2"/>
        <v>22260000</v>
      </c>
      <c r="P34" s="5">
        <f t="shared" si="3"/>
        <v>22510000</v>
      </c>
    </row>
    <row r="35" spans="3:16">
      <c r="C35" s="11"/>
      <c r="D35" s="11"/>
      <c r="L35" s="3">
        <f>L34+100</f>
        <v>900</v>
      </c>
      <c r="M35" s="3">
        <f>M34+100</f>
        <v>900</v>
      </c>
      <c r="N35" s="5">
        <f t="shared" si="1"/>
        <v>25310000</v>
      </c>
      <c r="O35" s="5">
        <f t="shared" si="2"/>
        <v>25060000</v>
      </c>
      <c r="P35" s="5">
        <f t="shared" si="3"/>
        <v>25310000</v>
      </c>
    </row>
    <row r="36" spans="3:16">
      <c r="C36" s="11"/>
      <c r="D36" s="11"/>
      <c r="L36" s="3">
        <f t="shared" ref="L36:M76" si="4">L35+100</f>
        <v>1000</v>
      </c>
      <c r="M36" s="3">
        <f t="shared" si="4"/>
        <v>1000</v>
      </c>
      <c r="N36" s="5">
        <f t="shared" si="1"/>
        <v>28110000</v>
      </c>
      <c r="O36" s="5">
        <f t="shared" si="2"/>
        <v>27860000</v>
      </c>
      <c r="P36" s="5">
        <f t="shared" si="3"/>
        <v>28110000</v>
      </c>
    </row>
    <row r="37" spans="3:16">
      <c r="C37" s="11"/>
      <c r="D37" s="11"/>
      <c r="L37" s="3">
        <f t="shared" si="4"/>
        <v>1100</v>
      </c>
      <c r="M37" s="3">
        <f t="shared" si="4"/>
        <v>1100</v>
      </c>
      <c r="N37" s="5">
        <f t="shared" si="1"/>
        <v>30910000</v>
      </c>
      <c r="O37" s="5">
        <f t="shared" si="2"/>
        <v>30660000</v>
      </c>
      <c r="P37" s="5">
        <f t="shared" si="3"/>
        <v>30910000</v>
      </c>
    </row>
    <row r="38" spans="3:16">
      <c r="C38" s="11"/>
      <c r="D38" s="11"/>
      <c r="L38" s="3">
        <f t="shared" si="4"/>
        <v>1200</v>
      </c>
      <c r="M38" s="3">
        <f t="shared" si="4"/>
        <v>1200</v>
      </c>
      <c r="N38" s="5">
        <f t="shared" si="1"/>
        <v>33710000</v>
      </c>
      <c r="O38" s="5">
        <f t="shared" ref="O38:O69" si="5">(M38-5)*28000</f>
        <v>33460000</v>
      </c>
      <c r="P38" s="5">
        <f t="shared" ref="P38:P69" si="6">(M38-5)*28000+250000</f>
        <v>33710000</v>
      </c>
    </row>
    <row r="39" spans="3:16">
      <c r="C39" s="11"/>
      <c r="D39" s="11"/>
      <c r="L39" s="3">
        <f t="shared" si="4"/>
        <v>1300</v>
      </c>
      <c r="M39" s="3">
        <f t="shared" si="4"/>
        <v>1300</v>
      </c>
      <c r="N39" s="5">
        <f t="shared" si="1"/>
        <v>36510000</v>
      </c>
      <c r="O39" s="5">
        <f t="shared" si="5"/>
        <v>36260000</v>
      </c>
      <c r="P39" s="5">
        <f t="shared" si="6"/>
        <v>36510000</v>
      </c>
    </row>
    <row r="40" spans="3:16">
      <c r="C40" s="11"/>
      <c r="D40" s="11"/>
      <c r="L40" s="3">
        <f t="shared" si="4"/>
        <v>1400</v>
      </c>
      <c r="M40" s="3">
        <f t="shared" si="4"/>
        <v>1400</v>
      </c>
      <c r="N40" s="5">
        <f t="shared" si="1"/>
        <v>39310000</v>
      </c>
      <c r="O40" s="5">
        <f t="shared" si="5"/>
        <v>39060000</v>
      </c>
      <c r="P40" s="5">
        <f t="shared" si="6"/>
        <v>39310000</v>
      </c>
    </row>
    <row r="41" spans="3:16">
      <c r="C41" s="11"/>
      <c r="D41" s="11"/>
      <c r="L41" s="3">
        <f t="shared" si="4"/>
        <v>1500</v>
      </c>
      <c r="M41" s="3">
        <f t="shared" si="4"/>
        <v>1500</v>
      </c>
      <c r="N41" s="5">
        <f t="shared" si="1"/>
        <v>42110000</v>
      </c>
      <c r="O41" s="5">
        <f t="shared" si="5"/>
        <v>41860000</v>
      </c>
      <c r="P41" s="5">
        <f t="shared" si="6"/>
        <v>42110000</v>
      </c>
    </row>
    <row r="42" spans="3:16">
      <c r="C42" s="11"/>
      <c r="D42" s="11"/>
      <c r="L42" s="3">
        <f t="shared" si="4"/>
        <v>1600</v>
      </c>
      <c r="M42" s="3">
        <f t="shared" si="4"/>
        <v>1600</v>
      </c>
      <c r="N42" s="5">
        <f t="shared" si="1"/>
        <v>44910000</v>
      </c>
      <c r="O42" s="5">
        <f t="shared" si="5"/>
        <v>44660000</v>
      </c>
      <c r="P42" s="5">
        <f t="shared" si="6"/>
        <v>44910000</v>
      </c>
    </row>
    <row r="43" spans="3:16">
      <c r="C43" s="11"/>
      <c r="D43" s="11"/>
      <c r="L43" s="3">
        <f t="shared" si="4"/>
        <v>1700</v>
      </c>
      <c r="M43" s="3">
        <f t="shared" si="4"/>
        <v>1700</v>
      </c>
      <c r="N43" s="5">
        <f t="shared" si="1"/>
        <v>47710000</v>
      </c>
      <c r="O43" s="5">
        <f t="shared" si="5"/>
        <v>47460000</v>
      </c>
      <c r="P43" s="5">
        <f t="shared" si="6"/>
        <v>47710000</v>
      </c>
    </row>
    <row r="44" spans="3:16">
      <c r="C44" s="11"/>
      <c r="D44" s="11"/>
      <c r="L44" s="3">
        <f t="shared" si="4"/>
        <v>1800</v>
      </c>
      <c r="M44" s="3">
        <f t="shared" si="4"/>
        <v>1800</v>
      </c>
      <c r="N44" s="5">
        <f t="shared" si="1"/>
        <v>50510000</v>
      </c>
      <c r="O44" s="5">
        <f t="shared" si="5"/>
        <v>50260000</v>
      </c>
      <c r="P44" s="5">
        <f t="shared" si="6"/>
        <v>50510000</v>
      </c>
    </row>
    <row r="45" spans="3:16">
      <c r="C45" s="11"/>
      <c r="D45" s="11"/>
      <c r="L45" s="3">
        <f t="shared" si="4"/>
        <v>1900</v>
      </c>
      <c r="M45" s="3">
        <f t="shared" si="4"/>
        <v>1900</v>
      </c>
      <c r="N45" s="5">
        <f t="shared" si="1"/>
        <v>53310000</v>
      </c>
      <c r="O45" s="5">
        <f t="shared" si="5"/>
        <v>53060000</v>
      </c>
      <c r="P45" s="5">
        <f t="shared" si="6"/>
        <v>53310000</v>
      </c>
    </row>
    <row r="46" spans="3:16">
      <c r="C46" s="11"/>
      <c r="D46" s="11"/>
      <c r="L46" s="3">
        <f t="shared" si="4"/>
        <v>2000</v>
      </c>
      <c r="M46" s="3">
        <f t="shared" si="4"/>
        <v>2000</v>
      </c>
      <c r="N46" s="5">
        <f t="shared" si="1"/>
        <v>56110000</v>
      </c>
      <c r="O46" s="5">
        <f t="shared" si="5"/>
        <v>55860000</v>
      </c>
      <c r="P46" s="5">
        <f t="shared" si="6"/>
        <v>56110000</v>
      </c>
    </row>
    <row r="47" spans="3:16">
      <c r="C47" s="11"/>
      <c r="D47" s="11"/>
      <c r="L47" s="3">
        <f t="shared" si="4"/>
        <v>2100</v>
      </c>
      <c r="M47" s="3">
        <f t="shared" si="4"/>
        <v>2100</v>
      </c>
      <c r="N47" s="5">
        <f t="shared" si="1"/>
        <v>58910000</v>
      </c>
      <c r="O47" s="5">
        <f t="shared" si="5"/>
        <v>58660000</v>
      </c>
      <c r="P47" s="5">
        <f t="shared" si="6"/>
        <v>58910000</v>
      </c>
    </row>
    <row r="48" spans="3:16">
      <c r="L48" s="3">
        <f t="shared" si="4"/>
        <v>2200</v>
      </c>
      <c r="M48" s="3">
        <f t="shared" si="4"/>
        <v>2200</v>
      </c>
      <c r="N48" s="5">
        <f t="shared" si="1"/>
        <v>61710000</v>
      </c>
      <c r="O48" s="5">
        <f t="shared" si="5"/>
        <v>61460000</v>
      </c>
      <c r="P48" s="5">
        <f t="shared" si="6"/>
        <v>61710000</v>
      </c>
    </row>
    <row r="49" spans="12:16">
      <c r="L49" s="3">
        <f t="shared" si="4"/>
        <v>2300</v>
      </c>
      <c r="M49" s="3">
        <f t="shared" si="4"/>
        <v>2300</v>
      </c>
      <c r="N49" s="5">
        <f t="shared" si="1"/>
        <v>64510000</v>
      </c>
      <c r="O49" s="5">
        <f t="shared" si="5"/>
        <v>64260000</v>
      </c>
      <c r="P49" s="5">
        <f t="shared" si="6"/>
        <v>64510000</v>
      </c>
    </row>
    <row r="50" spans="12:16">
      <c r="L50" s="3">
        <f t="shared" si="4"/>
        <v>2400</v>
      </c>
      <c r="M50" s="3">
        <f t="shared" si="4"/>
        <v>2400</v>
      </c>
      <c r="N50" s="5">
        <f t="shared" si="1"/>
        <v>67310000</v>
      </c>
      <c r="O50" s="5">
        <f t="shared" si="5"/>
        <v>67060000</v>
      </c>
      <c r="P50" s="5">
        <f t="shared" si="6"/>
        <v>67310000</v>
      </c>
    </row>
    <row r="51" spans="12:16">
      <c r="L51" s="3">
        <f t="shared" si="4"/>
        <v>2500</v>
      </c>
      <c r="M51" s="3">
        <f t="shared" si="4"/>
        <v>2500</v>
      </c>
      <c r="N51" s="5">
        <f t="shared" si="1"/>
        <v>70110000</v>
      </c>
      <c r="O51" s="5">
        <f t="shared" si="5"/>
        <v>69860000</v>
      </c>
      <c r="P51" s="5">
        <f t="shared" si="6"/>
        <v>70110000</v>
      </c>
    </row>
    <row r="52" spans="12:16">
      <c r="L52" s="3">
        <f t="shared" si="4"/>
        <v>2600</v>
      </c>
      <c r="M52" s="3">
        <f t="shared" si="4"/>
        <v>2600</v>
      </c>
      <c r="N52" s="5">
        <f t="shared" si="1"/>
        <v>72910000</v>
      </c>
      <c r="O52" s="5">
        <f t="shared" si="5"/>
        <v>72660000</v>
      </c>
      <c r="P52" s="5">
        <f t="shared" si="6"/>
        <v>72910000</v>
      </c>
    </row>
    <row r="53" spans="12:16">
      <c r="L53" s="3">
        <f t="shared" si="4"/>
        <v>2700</v>
      </c>
      <c r="M53" s="3">
        <f t="shared" si="4"/>
        <v>2700</v>
      </c>
      <c r="N53" s="5">
        <f t="shared" si="1"/>
        <v>75710000</v>
      </c>
      <c r="O53" s="5">
        <f t="shared" si="5"/>
        <v>75460000</v>
      </c>
      <c r="P53" s="5">
        <f t="shared" si="6"/>
        <v>75710000</v>
      </c>
    </row>
    <row r="54" spans="12:16">
      <c r="L54" s="3">
        <f t="shared" si="4"/>
        <v>2800</v>
      </c>
      <c r="M54" s="3">
        <f t="shared" si="4"/>
        <v>2800</v>
      </c>
      <c r="N54" s="5">
        <f t="shared" si="1"/>
        <v>78510000</v>
      </c>
      <c r="O54" s="5">
        <f t="shared" si="5"/>
        <v>78260000</v>
      </c>
      <c r="P54" s="5">
        <f t="shared" si="6"/>
        <v>78510000</v>
      </c>
    </row>
    <row r="55" spans="12:16">
      <c r="L55" s="3">
        <f t="shared" si="4"/>
        <v>2900</v>
      </c>
      <c r="M55" s="3">
        <f t="shared" si="4"/>
        <v>2900</v>
      </c>
      <c r="N55" s="5">
        <f t="shared" si="1"/>
        <v>81310000</v>
      </c>
      <c r="O55" s="5">
        <f t="shared" si="5"/>
        <v>81060000</v>
      </c>
      <c r="P55" s="5">
        <f t="shared" si="6"/>
        <v>81310000</v>
      </c>
    </row>
    <row r="56" spans="12:16">
      <c r="L56" s="3">
        <f t="shared" si="4"/>
        <v>3000</v>
      </c>
      <c r="M56" s="3">
        <f t="shared" si="4"/>
        <v>3000</v>
      </c>
      <c r="N56" s="5">
        <f t="shared" si="1"/>
        <v>84110000</v>
      </c>
      <c r="O56" s="5">
        <f t="shared" si="5"/>
        <v>83860000</v>
      </c>
      <c r="P56" s="5">
        <f t="shared" si="6"/>
        <v>84110000</v>
      </c>
    </row>
    <row r="57" spans="12:16">
      <c r="L57" s="3">
        <f t="shared" si="4"/>
        <v>3100</v>
      </c>
      <c r="M57" s="3">
        <f t="shared" si="4"/>
        <v>3100</v>
      </c>
      <c r="N57" s="5">
        <f t="shared" si="1"/>
        <v>86910000</v>
      </c>
      <c r="O57" s="5">
        <f t="shared" si="5"/>
        <v>86660000</v>
      </c>
      <c r="P57" s="5">
        <f t="shared" si="6"/>
        <v>86910000</v>
      </c>
    </row>
    <row r="58" spans="12:16">
      <c r="L58" s="3">
        <f t="shared" si="4"/>
        <v>3200</v>
      </c>
      <c r="M58" s="3">
        <f t="shared" si="4"/>
        <v>3200</v>
      </c>
      <c r="N58" s="5">
        <f t="shared" si="1"/>
        <v>89710000</v>
      </c>
      <c r="O58" s="5">
        <f t="shared" si="5"/>
        <v>89460000</v>
      </c>
      <c r="P58" s="5">
        <f t="shared" si="6"/>
        <v>89710000</v>
      </c>
    </row>
    <row r="59" spans="12:16">
      <c r="L59" s="3">
        <f t="shared" si="4"/>
        <v>3300</v>
      </c>
      <c r="M59" s="3">
        <f t="shared" si="4"/>
        <v>3300</v>
      </c>
      <c r="N59" s="5">
        <f t="shared" si="1"/>
        <v>92510000</v>
      </c>
      <c r="O59" s="5">
        <f t="shared" si="5"/>
        <v>92260000</v>
      </c>
      <c r="P59" s="5">
        <f t="shared" si="6"/>
        <v>92510000</v>
      </c>
    </row>
    <row r="60" spans="12:16">
      <c r="L60" s="3">
        <f t="shared" si="4"/>
        <v>3400</v>
      </c>
      <c r="M60" s="3">
        <f t="shared" si="4"/>
        <v>3400</v>
      </c>
      <c r="N60" s="5">
        <f t="shared" si="1"/>
        <v>95310000</v>
      </c>
      <c r="O60" s="5">
        <f t="shared" si="5"/>
        <v>95060000</v>
      </c>
      <c r="P60" s="5">
        <f t="shared" si="6"/>
        <v>95310000</v>
      </c>
    </row>
    <row r="61" spans="12:16">
      <c r="L61" s="3">
        <f t="shared" si="4"/>
        <v>3500</v>
      </c>
      <c r="M61" s="3">
        <f t="shared" si="4"/>
        <v>3500</v>
      </c>
      <c r="N61" s="5">
        <f t="shared" si="1"/>
        <v>98110000</v>
      </c>
      <c r="O61" s="5">
        <f t="shared" si="5"/>
        <v>97860000</v>
      </c>
      <c r="P61" s="5">
        <f t="shared" si="6"/>
        <v>98110000</v>
      </c>
    </row>
    <row r="62" spans="12:16">
      <c r="L62" s="3">
        <f t="shared" si="4"/>
        <v>3600</v>
      </c>
      <c r="M62" s="3">
        <f t="shared" si="4"/>
        <v>3600</v>
      </c>
      <c r="N62" s="5">
        <f t="shared" si="1"/>
        <v>100910000</v>
      </c>
      <c r="O62" s="5">
        <f t="shared" si="5"/>
        <v>100660000</v>
      </c>
      <c r="P62" s="5">
        <f t="shared" si="6"/>
        <v>100910000</v>
      </c>
    </row>
    <row r="63" spans="12:16">
      <c r="L63" s="3">
        <f t="shared" si="4"/>
        <v>3700</v>
      </c>
      <c r="M63" s="3">
        <f t="shared" si="4"/>
        <v>3700</v>
      </c>
      <c r="N63" s="5">
        <f t="shared" si="1"/>
        <v>103710000</v>
      </c>
      <c r="O63" s="5">
        <f t="shared" si="5"/>
        <v>103460000</v>
      </c>
      <c r="P63" s="5">
        <f t="shared" si="6"/>
        <v>103710000</v>
      </c>
    </row>
    <row r="64" spans="12:16">
      <c r="L64" s="3">
        <f t="shared" si="4"/>
        <v>3800</v>
      </c>
      <c r="M64" s="3">
        <f t="shared" si="4"/>
        <v>3800</v>
      </c>
      <c r="N64" s="5">
        <f t="shared" si="1"/>
        <v>106510000</v>
      </c>
      <c r="O64" s="5">
        <f t="shared" si="5"/>
        <v>106260000</v>
      </c>
      <c r="P64" s="5">
        <f t="shared" si="6"/>
        <v>106510000</v>
      </c>
    </row>
    <row r="65" spans="6:16">
      <c r="L65" s="3">
        <f t="shared" si="4"/>
        <v>3900</v>
      </c>
      <c r="M65" s="3">
        <f t="shared" si="4"/>
        <v>3900</v>
      </c>
      <c r="N65" s="5">
        <f t="shared" si="1"/>
        <v>109310000</v>
      </c>
      <c r="O65" s="5">
        <f t="shared" si="5"/>
        <v>109060000</v>
      </c>
      <c r="P65" s="5">
        <f t="shared" si="6"/>
        <v>109310000</v>
      </c>
    </row>
    <row r="66" spans="6:16">
      <c r="L66" s="3">
        <f t="shared" si="4"/>
        <v>4000</v>
      </c>
      <c r="M66" s="3">
        <f t="shared" si="4"/>
        <v>4000</v>
      </c>
      <c r="N66" s="5">
        <f t="shared" si="1"/>
        <v>112110000</v>
      </c>
      <c r="O66" s="5">
        <f t="shared" si="5"/>
        <v>111860000</v>
      </c>
      <c r="P66" s="5">
        <f t="shared" si="6"/>
        <v>112110000</v>
      </c>
    </row>
    <row r="67" spans="6:16">
      <c r="L67" s="3">
        <f t="shared" si="4"/>
        <v>4100</v>
      </c>
      <c r="M67" s="3">
        <f t="shared" si="4"/>
        <v>4100</v>
      </c>
      <c r="N67" s="5">
        <f t="shared" si="1"/>
        <v>114910000</v>
      </c>
      <c r="O67" s="5">
        <f t="shared" si="5"/>
        <v>114660000</v>
      </c>
      <c r="P67" s="5">
        <f t="shared" si="6"/>
        <v>114910000</v>
      </c>
    </row>
    <row r="68" spans="6:16">
      <c r="L68" s="3">
        <f t="shared" si="4"/>
        <v>4200</v>
      </c>
      <c r="M68" s="3">
        <f t="shared" si="4"/>
        <v>4200</v>
      </c>
      <c r="N68" s="5">
        <f t="shared" si="1"/>
        <v>117710000</v>
      </c>
      <c r="O68" s="5">
        <f t="shared" si="5"/>
        <v>117460000</v>
      </c>
      <c r="P68" s="5">
        <f t="shared" si="6"/>
        <v>117710000</v>
      </c>
    </row>
    <row r="69" spans="6:16">
      <c r="F69" s="1" t="s">
        <v>16</v>
      </c>
      <c r="L69" s="3">
        <f t="shared" si="4"/>
        <v>4300</v>
      </c>
      <c r="M69" s="3">
        <f t="shared" si="4"/>
        <v>4300</v>
      </c>
      <c r="N69" s="5">
        <f t="shared" si="1"/>
        <v>120510000</v>
      </c>
      <c r="O69" s="5">
        <f t="shared" si="5"/>
        <v>120260000</v>
      </c>
      <c r="P69" s="5">
        <f t="shared" si="6"/>
        <v>120510000</v>
      </c>
    </row>
    <row r="70" spans="6:16">
      <c r="F70" s="1" t="s">
        <v>16</v>
      </c>
      <c r="L70" s="3">
        <f t="shared" si="4"/>
        <v>4400</v>
      </c>
      <c r="M70" s="3">
        <f t="shared" si="4"/>
        <v>4400</v>
      </c>
      <c r="N70" s="5">
        <f t="shared" ref="N70:N76" si="7">(M70-5)*28000+250000</f>
        <v>123310000</v>
      </c>
      <c r="O70" s="5">
        <f t="shared" ref="O70:O76" si="8">(M70-5)*28000</f>
        <v>123060000</v>
      </c>
      <c r="P70" s="5">
        <f t="shared" ref="P70:P76" si="9">(M70-5)*28000+250000</f>
        <v>123310000</v>
      </c>
    </row>
    <row r="71" spans="6:16">
      <c r="F71" s="1" t="s">
        <v>16</v>
      </c>
      <c r="L71" s="3">
        <f t="shared" si="4"/>
        <v>4500</v>
      </c>
      <c r="M71" s="3">
        <f t="shared" si="4"/>
        <v>4500</v>
      </c>
      <c r="N71" s="5">
        <f t="shared" si="7"/>
        <v>126110000</v>
      </c>
      <c r="O71" s="5">
        <f t="shared" si="8"/>
        <v>125860000</v>
      </c>
      <c r="P71" s="5">
        <f t="shared" si="9"/>
        <v>126110000</v>
      </c>
    </row>
    <row r="72" spans="6:16">
      <c r="F72" s="1" t="s">
        <v>16</v>
      </c>
      <c r="L72" s="3">
        <f t="shared" si="4"/>
        <v>4600</v>
      </c>
      <c r="M72" s="3">
        <f t="shared" si="4"/>
        <v>4600</v>
      </c>
      <c r="N72" s="5">
        <f t="shared" si="7"/>
        <v>128910000</v>
      </c>
      <c r="O72" s="5">
        <f t="shared" si="8"/>
        <v>128660000</v>
      </c>
      <c r="P72" s="5">
        <f t="shared" si="9"/>
        <v>128910000</v>
      </c>
    </row>
    <row r="73" spans="6:16">
      <c r="F73" s="1" t="s">
        <v>16</v>
      </c>
      <c r="L73" s="3">
        <f t="shared" si="4"/>
        <v>4700</v>
      </c>
      <c r="M73" s="3">
        <f t="shared" si="4"/>
        <v>4700</v>
      </c>
      <c r="N73" s="5">
        <f t="shared" si="7"/>
        <v>131710000</v>
      </c>
      <c r="O73" s="5">
        <f t="shared" si="8"/>
        <v>131460000</v>
      </c>
      <c r="P73" s="5">
        <f t="shared" si="9"/>
        <v>131710000</v>
      </c>
    </row>
    <row r="74" spans="6:16">
      <c r="F74" s="1" t="s">
        <v>16</v>
      </c>
      <c r="L74" s="3">
        <f t="shared" si="4"/>
        <v>4800</v>
      </c>
      <c r="M74" s="3">
        <f t="shared" si="4"/>
        <v>4800</v>
      </c>
      <c r="N74" s="5">
        <f t="shared" si="7"/>
        <v>134510000</v>
      </c>
      <c r="O74" s="5">
        <f t="shared" si="8"/>
        <v>134260000</v>
      </c>
      <c r="P74" s="5">
        <f t="shared" si="9"/>
        <v>134510000</v>
      </c>
    </row>
    <row r="75" spans="6:16">
      <c r="F75" s="1" t="s">
        <v>17</v>
      </c>
      <c r="L75" s="3">
        <f t="shared" si="4"/>
        <v>4900</v>
      </c>
      <c r="M75" s="3">
        <f t="shared" si="4"/>
        <v>4900</v>
      </c>
      <c r="N75" s="5">
        <f t="shared" si="7"/>
        <v>137310000</v>
      </c>
      <c r="O75" s="5">
        <f t="shared" si="8"/>
        <v>137060000</v>
      </c>
      <c r="P75" s="5">
        <f t="shared" si="9"/>
        <v>137310000</v>
      </c>
    </row>
    <row r="76" spans="6:16">
      <c r="F76" s="1" t="s">
        <v>18</v>
      </c>
      <c r="L76" s="3">
        <f t="shared" si="4"/>
        <v>5000</v>
      </c>
      <c r="M76" s="3">
        <f t="shared" si="4"/>
        <v>5000</v>
      </c>
      <c r="N76" s="5">
        <f t="shared" si="7"/>
        <v>140110000</v>
      </c>
      <c r="O76" s="5">
        <f t="shared" si="8"/>
        <v>139860000</v>
      </c>
      <c r="P76" s="5">
        <f t="shared" si="9"/>
        <v>140110000</v>
      </c>
    </row>
    <row r="77" spans="6:16">
      <c r="F77" s="1" t="s">
        <v>18</v>
      </c>
    </row>
    <row r="78" spans="6:16">
      <c r="F78" s="1" t="s">
        <v>18</v>
      </c>
    </row>
    <row r="79" spans="6:16">
      <c r="F79" s="1" t="s">
        <v>19</v>
      </c>
    </row>
    <row r="80" spans="6:16">
      <c r="F80" s="1" t="s">
        <v>19</v>
      </c>
    </row>
    <row r="81" spans="6:6">
      <c r="F81" s="1" t="s">
        <v>19</v>
      </c>
    </row>
    <row r="82" spans="6:6">
      <c r="F82" s="1" t="s">
        <v>20</v>
      </c>
    </row>
    <row r="83" spans="6:6">
      <c r="F83" s="1" t="s">
        <v>20</v>
      </c>
    </row>
    <row r="84" spans="6:6">
      <c r="F84" s="1" t="s">
        <v>20</v>
      </c>
    </row>
    <row r="85" spans="6:6">
      <c r="F85" s="1" t="s">
        <v>21</v>
      </c>
    </row>
    <row r="86" spans="6:6">
      <c r="F86" s="1" t="s">
        <v>22</v>
      </c>
    </row>
  </sheetData>
  <sortState xmlns:xlrd2="http://schemas.microsoft.com/office/spreadsheetml/2017/richdata2" ref="F69:F86">
    <sortCondition descending="1" ref="F69:F86"/>
  </sortState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a5533c-a990-4662-b964-1eb129b28df5" xsi:nil="true"/>
    <lcf76f155ced4ddcb4097134ff3c332f xmlns="6ef153eb-bd09-4461-9455-6bf02ae931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C6AE2602D37042BF8497786AFC1D4B" ma:contentTypeVersion="12" ma:contentTypeDescription="新しいドキュメントを作成します。" ma:contentTypeScope="" ma:versionID="77b7f7b293469e6dbed3cfdbb4a4c389">
  <xsd:schema xmlns:xsd="http://www.w3.org/2001/XMLSchema" xmlns:xs="http://www.w3.org/2001/XMLSchema" xmlns:p="http://schemas.microsoft.com/office/2006/metadata/properties" xmlns:ns2="6ef153eb-bd09-4461-9455-6bf02ae93177" xmlns:ns3="eba5533c-a990-4662-b964-1eb129b28df5" targetNamespace="http://schemas.microsoft.com/office/2006/metadata/properties" ma:root="true" ma:fieldsID="ec26230f9e9de2ce6eb11068265445e6" ns2:_="" ns3:_="">
    <xsd:import namespace="6ef153eb-bd09-4461-9455-6bf02ae93177"/>
    <xsd:import namespace="eba5533c-a990-4662-b964-1eb129b28d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153eb-bd09-4461-9455-6bf02ae931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b34ec22f-7022-4905-8628-f15f64b81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5533c-a990-4662-b964-1eb129b28df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a267701-8f9c-40f8-aa1b-8e416f397a07}" ma:internalName="TaxCatchAll" ma:showField="CatchAllData" ma:web="eba5533c-a990-4662-b964-1eb129b28d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65E423-EF6A-4493-A551-09FC218EF2A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eba5533c-a990-4662-b964-1eb129b28df5"/>
    <ds:schemaRef ds:uri="6ef153eb-bd09-4461-9455-6bf02ae93177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5C1A802-66DA-4249-AD50-D473D00734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FAA33-6471-4912-8773-0484AA54F6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153eb-bd09-4461-9455-6bf02ae93177"/>
    <ds:schemaRef ds:uri="eba5533c-a990-4662-b964-1eb129b28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料金概算シート</vt:lpstr>
      <vt:lpstr>Sheet1</vt:lpstr>
      <vt:lpstr>料金概算シート!Print_Area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Takeda, Wakato (竹田 若人)</dc:creator>
  <cp:keywords/>
  <dc:description/>
  <cp:lastModifiedBy>小池 政司</cp:lastModifiedBy>
  <cp:revision/>
  <cp:lastPrinted>2025-11-07T02:24:43Z</cp:lastPrinted>
  <dcterms:created xsi:type="dcterms:W3CDTF">2015-06-05T18:19:34Z</dcterms:created>
  <dcterms:modified xsi:type="dcterms:W3CDTF">2025-11-07T06:46:31Z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0x0101000BC6AE2602D37042BF8497786AFC1D4B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