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koike\Downloads\"/>
    </mc:Choice>
  </mc:AlternateContent>
  <xr:revisionPtr revIDLastSave="0" documentId="13_ncr:1_{2EB51F24-508B-4AE8-81FE-A1CD13A9E83F}" xr6:coauthVersionLast="47" xr6:coauthVersionMax="47" xr10:uidLastSave="{00000000-0000-0000-0000-000000000000}"/>
  <bookViews>
    <workbookView xWindow="-120" yWindow="-120" windowWidth="29040" windowHeight="17520" xr2:uid="{00000000-000D-0000-FFFF-FFFF00000000}"/>
  </bookViews>
  <sheets>
    <sheet name="料金概算シート" sheetId="2" r:id="rId1"/>
    <sheet name="Sheet1" sheetId="1" state="hidden" r:id="rId2"/>
  </sheets>
  <definedNames>
    <definedName name="_xlnm.Print_Area" localSheetId="0">料金概算シート!$A$1:$N$32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2" l="1" a="1"/>
  <c r="I5" i="2" s="1"/>
  <c r="I6" i="2" s="1"/>
  <c r="I7" i="2"/>
  <c r="N11" i="2" s="1"/>
  <c r="L31" i="1"/>
  <c r="L32" i="1" s="1"/>
  <c r="L33" i="1" s="1"/>
  <c r="L34" i="1" s="1"/>
  <c r="L35" i="1" s="1"/>
  <c r="L36" i="1" s="1"/>
  <c r="L37" i="1" s="1"/>
  <c r="L38" i="1" s="1"/>
  <c r="L39" i="1" s="1"/>
  <c r="L40" i="1" s="1"/>
  <c r="L41" i="1" s="1"/>
  <c r="L42" i="1" s="1"/>
  <c r="L43" i="1" s="1"/>
  <c r="L44" i="1" s="1"/>
  <c r="L45" i="1" s="1"/>
  <c r="L46" i="1" s="1"/>
  <c r="L47" i="1" s="1"/>
  <c r="L48" i="1" s="1"/>
  <c r="L49" i="1" s="1"/>
  <c r="L50" i="1" s="1"/>
  <c r="L51" i="1" s="1"/>
  <c r="L52" i="1" s="1"/>
  <c r="L53" i="1" s="1"/>
  <c r="L54" i="1" s="1"/>
  <c r="L55" i="1" s="1"/>
  <c r="L56" i="1" s="1"/>
  <c r="L57" i="1" s="1"/>
  <c r="L58" i="1" s="1"/>
  <c r="L59" i="1" s="1"/>
  <c r="L60" i="1" s="1"/>
  <c r="L61" i="1" s="1"/>
  <c r="L62" i="1" s="1"/>
  <c r="L63" i="1" s="1"/>
  <c r="L64" i="1" s="1"/>
  <c r="L65" i="1" s="1"/>
  <c r="L66" i="1" s="1"/>
  <c r="L67" i="1" s="1"/>
  <c r="L68" i="1" s="1"/>
  <c r="L69" i="1" s="1"/>
  <c r="L70" i="1" s="1"/>
  <c r="L71" i="1" s="1"/>
  <c r="L72" i="1" s="1"/>
  <c r="N4" i="1"/>
  <c r="N30" i="1"/>
  <c r="N29" i="1"/>
  <c r="N28" i="1"/>
  <c r="N27" i="1"/>
  <c r="N26" i="1"/>
  <c r="N25" i="1"/>
  <c r="N24" i="1"/>
  <c r="N23" i="1"/>
  <c r="N22" i="1"/>
  <c r="N21" i="1"/>
  <c r="N20" i="1"/>
  <c r="N19" i="1"/>
  <c r="N18" i="1"/>
  <c r="N17" i="1"/>
  <c r="N16" i="1"/>
  <c r="N15" i="1"/>
  <c r="N14" i="1"/>
  <c r="N13" i="1"/>
  <c r="N12" i="1"/>
  <c r="N11" i="1"/>
  <c r="I11" i="2" s="1"/>
  <c r="N10" i="1"/>
  <c r="N9" i="1"/>
  <c r="N8" i="1"/>
  <c r="N7" i="1"/>
  <c r="N6" i="1"/>
  <c r="N5" i="1"/>
  <c r="M31" i="1"/>
  <c r="M32" i="1" s="1"/>
  <c r="M33" i="1" s="1"/>
  <c r="M34" i="1" s="1"/>
  <c r="M35" i="1" s="1"/>
  <c r="M36" i="1" s="1"/>
  <c r="M37" i="1" s="1"/>
  <c r="M38" i="1" s="1"/>
  <c r="M39" i="1" s="1"/>
  <c r="M40" i="1" s="1"/>
  <c r="M41" i="1" s="1"/>
  <c r="M42" i="1" s="1"/>
  <c r="M43" i="1" s="1"/>
  <c r="M44" i="1" s="1"/>
  <c r="M45" i="1" s="1"/>
  <c r="M46" i="1" s="1"/>
  <c r="M47" i="1" s="1"/>
  <c r="M48" i="1" s="1"/>
  <c r="M49" i="1" s="1"/>
  <c r="M50" i="1" s="1"/>
  <c r="M51" i="1" s="1"/>
  <c r="M52" i="1" s="1"/>
  <c r="M53" i="1" s="1"/>
  <c r="M54" i="1" s="1"/>
  <c r="M55" i="1" s="1"/>
  <c r="M56" i="1" s="1"/>
  <c r="M57" i="1" s="1"/>
  <c r="M58" i="1" s="1"/>
  <c r="M59" i="1" s="1"/>
  <c r="M60" i="1" s="1"/>
  <c r="M61" i="1" s="1"/>
  <c r="M62" i="1" s="1"/>
  <c r="M63" i="1" s="1"/>
  <c r="M64" i="1" s="1"/>
  <c r="M65" i="1" s="1"/>
  <c r="M66" i="1" s="1"/>
  <c r="M67" i="1" s="1"/>
  <c r="M68" i="1" s="1"/>
  <c r="M69" i="1" s="1"/>
  <c r="M70" i="1" s="1"/>
  <c r="M71" i="1" s="1"/>
  <c r="M72" i="1" s="1"/>
  <c r="N72" i="1" s="1"/>
  <c r="N8" i="2" l="1"/>
  <c r="N9" i="2" s="1"/>
  <c r="N5" i="2"/>
  <c r="N6" i="2" s="1"/>
  <c r="N51" i="1"/>
  <c r="N34" i="1"/>
  <c r="N60" i="1"/>
  <c r="N61" i="1"/>
  <c r="N37" i="1"/>
  <c r="N63" i="1"/>
  <c r="N67" i="1"/>
  <c r="N46" i="1"/>
  <c r="N70" i="1"/>
  <c r="N47" i="1"/>
  <c r="N71" i="1"/>
  <c r="N50" i="1"/>
  <c r="N58" i="1"/>
  <c r="N59" i="1"/>
  <c r="N35" i="1"/>
  <c r="N36" i="1"/>
  <c r="N62" i="1"/>
  <c r="N38" i="1"/>
  <c r="N39" i="1"/>
  <c r="N48" i="1"/>
  <c r="N49" i="1"/>
  <c r="N68" i="1"/>
  <c r="N40" i="1"/>
  <c r="N52" i="1"/>
  <c r="N64" i="1"/>
  <c r="N41" i="1"/>
  <c r="N53" i="1"/>
  <c r="N65" i="1"/>
  <c r="N42" i="1"/>
  <c r="N54" i="1"/>
  <c r="N66" i="1"/>
  <c r="N31" i="1"/>
  <c r="N43" i="1"/>
  <c r="N55" i="1"/>
  <c r="N32" i="1"/>
  <c r="N44" i="1"/>
  <c r="N56" i="1"/>
  <c r="N33" i="1"/>
  <c r="N45" i="1"/>
  <c r="N57" i="1"/>
  <c r="N6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<sst xmlns="http://schemas.openxmlformats.org/spreadsheetml/2006/main" count="79" uniqueCount="63">
  <si>
    <t>55GB</t>
  </si>
  <si>
    <t>40GB</t>
  </si>
  <si>
    <t>30GB</t>
  </si>
  <si>
    <t>25GB</t>
  </si>
  <si>
    <t>15GB</t>
  </si>
  <si>
    <t>10GB</t>
  </si>
  <si>
    <t>5GB</t>
  </si>
  <si>
    <t>基本料金</t>
  </si>
  <si>
    <t>㎡</t>
    <phoneticPr fontId="4"/>
  </si>
  <si>
    <t>契約ストレージ(参照用)</t>
    <rPh sb="0" eb="2">
      <t>ケイヤク</t>
    </rPh>
    <rPh sb="8" eb="11">
      <t>サンショウヨウ</t>
    </rPh>
    <phoneticPr fontId="4"/>
  </si>
  <si>
    <t>契約ストレージ(計算用)</t>
    <rPh sb="0" eb="2">
      <t>ケイヤク</t>
    </rPh>
    <rPh sb="8" eb="10">
      <t>ケイサン</t>
    </rPh>
    <rPh sb="10" eb="11">
      <t>ヨウ</t>
    </rPh>
    <phoneticPr fontId="4"/>
  </si>
  <si>
    <t>金額</t>
    <rPh sb="0" eb="2">
      <t>キンガク</t>
    </rPh>
    <phoneticPr fontId="4"/>
  </si>
  <si>
    <t>↑プルダウンで選択</t>
    <rPh sb="7" eb="9">
      <t>センタク</t>
    </rPh>
    <phoneticPr fontId="4"/>
  </si>
  <si>
    <t>特定行政庁</t>
    <rPh sb="0" eb="5">
      <t>トクテイギョウセイチョウ</t>
    </rPh>
    <phoneticPr fontId="4"/>
  </si>
  <si>
    <t>機関種別</t>
    <rPh sb="0" eb="2">
      <t>キカン</t>
    </rPh>
    <rPh sb="2" eb="4">
      <t>シュベツ</t>
    </rPh>
    <phoneticPr fontId="4"/>
  </si>
  <si>
    <t>基本料金に応じた
無料ストレージ量</t>
    <rPh sb="0" eb="4">
      <t>キホンリョウキン</t>
    </rPh>
    <rPh sb="5" eb="6">
      <t>オウ</t>
    </rPh>
    <rPh sb="9" eb="11">
      <t>ムリョウ</t>
    </rPh>
    <rPh sb="16" eb="17">
      <t>リョウ</t>
    </rPh>
    <phoneticPr fontId="4"/>
  </si>
  <si>
    <t>使用可能ストレージ</t>
    <rPh sb="0" eb="4">
      <t>シヨウカノウ</t>
    </rPh>
    <phoneticPr fontId="4"/>
  </si>
  <si>
    <t>■基本料金</t>
    <rPh sb="1" eb="5">
      <t>キホンリョウキン</t>
    </rPh>
    <phoneticPr fontId="4"/>
  </si>
  <si>
    <t>■従量料金</t>
    <rPh sb="1" eb="5">
      <t>ジュウリョウリョウキン</t>
    </rPh>
    <phoneticPr fontId="4"/>
  </si>
  <si>
    <r>
      <t xml:space="preserve">定価
</t>
    </r>
    <r>
      <rPr>
        <sz val="20"/>
        <color theme="0"/>
        <rFont val="Yu Gothic"/>
        <family val="3"/>
        <charset val="128"/>
        <scheme val="minor"/>
      </rPr>
      <t>(年額・税抜き)</t>
    </r>
    <rPh sb="0" eb="2">
      <t>テイカ</t>
    </rPh>
    <rPh sb="4" eb="6">
      <t>ネンガク</t>
    </rPh>
    <rPh sb="7" eb="9">
      <t>ゼイヌ</t>
    </rPh>
    <phoneticPr fontId="4"/>
  </si>
  <si>
    <t>指定確認検査機関</t>
    <rPh sb="0" eb="4">
      <t>シテイカクニン</t>
    </rPh>
    <rPh sb="4" eb="8">
      <t>ケンサキカン</t>
    </rPh>
    <phoneticPr fontId="4"/>
  </si>
  <si>
    <t>無料GB(指定機関)</t>
    <rPh sb="5" eb="9">
      <t>シテイキカン</t>
    </rPh>
    <phoneticPr fontId="4"/>
  </si>
  <si>
    <t>無料GB(特定行政庁)</t>
    <rPh sb="5" eb="10">
      <t>トクテイギョウセイチョウ</t>
    </rPh>
    <phoneticPr fontId="4"/>
  </si>
  <si>
    <t>税抜き</t>
    <rPh sb="0" eb="2">
      <t>ゼイヌ</t>
    </rPh>
    <phoneticPr fontId="4"/>
  </si>
  <si>
    <t>税込み</t>
    <rPh sb="0" eb="2">
      <t>ゼイコ</t>
    </rPh>
    <phoneticPr fontId="4"/>
  </si>
  <si>
    <t>計算結果↓</t>
    <rPh sb="0" eb="4">
      <t>ケイサンケッカ</t>
    </rPh>
    <phoneticPr fontId="4"/>
  </si>
  <si>
    <r>
      <t xml:space="preserve">2026年度特別割引適用後
</t>
    </r>
    <r>
      <rPr>
        <sz val="20"/>
        <color theme="0"/>
        <rFont val="Yu Gothic"/>
        <family val="3"/>
        <charset val="128"/>
        <scheme val="minor"/>
      </rPr>
      <t>(年額・税抜き)</t>
    </r>
    <rPh sb="4" eb="6">
      <t>ネンド</t>
    </rPh>
    <rPh sb="6" eb="10">
      <t>トクベツワリビキ</t>
    </rPh>
    <rPh sb="10" eb="13">
      <t>テキヨウゴ</t>
    </rPh>
    <phoneticPr fontId="4"/>
  </si>
  <si>
    <t>2026年度</t>
    <rPh sb="4" eb="5">
      <t>ネン</t>
    </rPh>
    <rPh sb="5" eb="6">
      <t>ド</t>
    </rPh>
    <phoneticPr fontId="4"/>
  </si>
  <si>
    <t>定価
（2027年度以降）</t>
    <rPh sb="0" eb="2">
      <t>テイカ</t>
    </rPh>
    <rPh sb="8" eb="12">
      <t>ネンドイコウ</t>
    </rPh>
    <phoneticPr fontId="4"/>
  </si>
  <si>
    <t>A</t>
    <phoneticPr fontId="4"/>
  </si>
  <si>
    <t>B</t>
    <phoneticPr fontId="4"/>
  </si>
  <si>
    <t>C</t>
    <phoneticPr fontId="4"/>
  </si>
  <si>
    <t>D</t>
    <phoneticPr fontId="4"/>
  </si>
  <si>
    <t>E</t>
    <phoneticPr fontId="4"/>
  </si>
  <si>
    <t>A+E</t>
    <phoneticPr fontId="4"/>
  </si>
  <si>
    <t>B+E</t>
    <phoneticPr fontId="4"/>
  </si>
  <si>
    <t>C+D</t>
    <phoneticPr fontId="4"/>
  </si>
  <si>
    <t>■お見積り</t>
    <rPh sb="2" eb="4">
      <t>ミツモ</t>
    </rPh>
    <phoneticPr fontId="4"/>
  </si>
  <si>
    <t>ー</t>
    <phoneticPr fontId="4"/>
  </si>
  <si>
    <t>総延べ面積
※下のレンジの上限</t>
    <rPh sb="7" eb="8">
      <t>シタ</t>
    </rPh>
    <rPh sb="13" eb="15">
      <t>ジョウゲン</t>
    </rPh>
    <phoneticPr fontId="4"/>
  </si>
  <si>
    <t>建築確認総延べ面積</t>
    <rPh sb="0" eb="4">
      <t>ケンチクカクニン</t>
    </rPh>
    <rPh sb="4" eb="6">
      <t>ソウノ</t>
    </rPh>
    <rPh sb="7" eb="9">
      <t>メンセキ</t>
    </rPh>
    <phoneticPr fontId="4"/>
  </si>
  <si>
    <r>
      <t xml:space="preserve">ストレージ契約量
</t>
    </r>
    <r>
      <rPr>
        <sz val="20"/>
        <color theme="0"/>
        <rFont val="Yu Gothic"/>
        <family val="3"/>
        <charset val="128"/>
        <scheme val="minor"/>
      </rPr>
      <t>※追加分</t>
    </r>
    <rPh sb="5" eb="7">
      <t>ケイヤク</t>
    </rPh>
    <rPh sb="7" eb="8">
      <t>リョウ</t>
    </rPh>
    <rPh sb="10" eb="13">
      <t>ツイカブン</t>
    </rPh>
    <phoneticPr fontId="4"/>
  </si>
  <si>
    <t>・指定確認検査機関、特定行政庁の別をプルダウンにより選択下さい。（限定特定行政庁につきましても、特定行政庁を選択下さい。）</t>
    <phoneticPr fontId="4"/>
  </si>
  <si>
    <t>・年度の間に確認を下した確認処分案件の延べ面積の総計を入力します。これには計画変更、計画通知の面積を含まないものとします。</t>
    <phoneticPr fontId="4"/>
  </si>
  <si>
    <t>・2026年度と2027年度の基本料金の試算に当たっては、2023年度の建築確認総延べ面積を入力して下さい。</t>
    <phoneticPr fontId="4"/>
  </si>
  <si>
    <t>・2028年度は2026年度の建築確認総延べ面積を基に適用料金を見直し、以降3年ごとに見直す予定です。</t>
    <phoneticPr fontId="4"/>
  </si>
  <si>
    <t>・基本料金に一定の無料ストレージが付与（C欄）されますが、現段階でそれを超えることが見込まれる場合には、プルダウンにより追加の必要量を選択下さい。</t>
    <phoneticPr fontId="4"/>
  </si>
  <si>
    <t>・事前契約により定めますが、年度途中でも変更可能です。</t>
    <phoneticPr fontId="4"/>
  </si>
  <si>
    <t>　→建築確認総延べ面積に対応する定価になります。2023年度の建築確認総延べ面積を入力した場合の、2027年度の基本料金に相当します。</t>
    <phoneticPr fontId="4"/>
  </si>
  <si>
    <t>　→2023年度の建築確認総延べ面積を入力した場合の、特別割引適用後の2026年度の基本料金になります。</t>
    <phoneticPr fontId="4"/>
  </si>
  <si>
    <t>　→基本料金に含まれる無料ストレージ量です。これと契約ストレージ量を合算したものが実際に使用可能なストレージ量となります。</t>
    <phoneticPr fontId="4"/>
  </si>
  <si>
    <t>　→契約ストレージ量に応じた従量料金になります。これと基本料金を合算したものが年間の利用料（お見積り）となります。</t>
    <phoneticPr fontId="4"/>
  </si>
  <si>
    <t>■計算結果について</t>
    <rPh sb="1" eb="5">
      <t>ケイサンケッカ</t>
    </rPh>
    <phoneticPr fontId="4"/>
  </si>
  <si>
    <t>　A　基本料金　定価（年額・税抜き）</t>
    <phoneticPr fontId="4"/>
  </si>
  <si>
    <t>　B　基本料金　2026年度特別割引適用後</t>
    <phoneticPr fontId="4"/>
  </si>
  <si>
    <t>　C　基本料金に応じた無料ストレージ量</t>
    <phoneticPr fontId="4"/>
  </si>
  <si>
    <t>　E　従量料金　　定価（年額・税抜き）</t>
    <phoneticPr fontId="4"/>
  </si>
  <si>
    <t>■入力欄について</t>
    <rPh sb="1" eb="4">
      <t>ニュウリョクラン</t>
    </rPh>
    <phoneticPr fontId="4"/>
  </si>
  <si>
    <t>　機関種別</t>
    <rPh sb="1" eb="5">
      <t>キカンシュベツ</t>
    </rPh>
    <phoneticPr fontId="4"/>
  </si>
  <si>
    <t>　建築確認総延べ面積</t>
    <rPh sb="1" eb="5">
      <t>ケンチクカクニン</t>
    </rPh>
    <rPh sb="5" eb="7">
      <t>ソウノ</t>
    </rPh>
    <rPh sb="8" eb="10">
      <t>メンセキ</t>
    </rPh>
    <phoneticPr fontId="4"/>
  </si>
  <si>
    <t>　ストレージ契約量</t>
    <rPh sb="6" eb="9">
      <t>ケイヤクリョウ</t>
    </rPh>
    <phoneticPr fontId="4"/>
  </si>
  <si>
    <r>
      <t xml:space="preserve">入力欄↓ </t>
    </r>
    <r>
      <rPr>
        <b/>
        <sz val="20"/>
        <color rgb="FFFF0000"/>
        <rFont val="Yu Gothic"/>
        <family val="3"/>
        <charset val="128"/>
        <scheme val="minor"/>
      </rPr>
      <t>※黄色のセルを入力</t>
    </r>
    <rPh sb="0" eb="3">
      <t>ニュウリョクラン</t>
    </rPh>
    <rPh sb="6" eb="8">
      <t>キイロ</t>
    </rPh>
    <rPh sb="12" eb="14">
      <t>ニュウリョク</t>
    </rPh>
    <phoneticPr fontId="4"/>
  </si>
  <si>
    <r>
      <rPr>
        <sz val="20"/>
        <color theme="1"/>
        <rFont val="HGPｺﾞｼｯｸE"/>
        <family val="3"/>
        <charset val="128"/>
      </rPr>
      <t>■その他</t>
    </r>
    <r>
      <rPr>
        <sz val="20"/>
        <color theme="1"/>
        <rFont val="Yu Gothic"/>
        <family val="3"/>
        <charset val="128"/>
        <scheme val="minor"/>
      </rPr>
      <t>　年度途中からの利用は、利用開始月を含む月割りとする。</t>
    </r>
    <rPh sb="3" eb="4">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</si>
</sst>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quot;"/>
    <numFmt numFmtId="178" formatCode="#,##0&quot;GB&quot;"/>
  </numFmts>
  <fonts count="16">
    <font>
      <sz val="11"/>
      <color theme="1"/>
      <name val="Yu Gothic"/>
      <family val="2"/>
      <scheme val="minor"/>
    </font>
    <font>
      <sz val="11"/>
      <color theme="1"/>
      <name val="Yu Gothic"/>
      <family val="2"/>
      <scheme val="minor"/>
    </font>
    <font>
      <sz val="12"/>
      <color rgb="FF000000"/>
      <name val="Meiryo UI"/>
      <family val="3"/>
      <charset val="128"/>
    </font>
    <font>
      <b/>
      <sz val="12"/>
      <color rgb="FF000000"/>
      <name val="Meiryo UI"/>
      <family val="3"/>
      <charset val="128"/>
    </font>
    <font>
      <sz val="6"/>
      <name val="Yu Gothic"/>
      <family val="3"/>
      <charset val="128"/>
      <scheme val="minor"/>
    </font>
    <font>
      <b/>
      <sz val="11"/>
      <color theme="1"/>
      <name val="Yu Gothic"/>
      <family val="3"/>
      <charset val="128"/>
      <scheme val="minor"/>
    </font>
    <font>
      <b/>
      <sz val="20"/>
      <color theme="0"/>
      <name val="Yu Gothic"/>
      <family val="3"/>
      <charset val="128"/>
      <scheme val="minor"/>
    </font>
    <font>
      <sz val="20"/>
      <color theme="1"/>
      <name val="Yu Gothic"/>
      <family val="3"/>
      <charset val="128"/>
      <scheme val="minor"/>
    </font>
    <font>
      <b/>
      <sz val="16"/>
      <color rgb="FFC00000"/>
      <name val="Yu Gothic"/>
      <family val="3"/>
      <charset val="128"/>
      <scheme val="minor"/>
    </font>
    <font>
      <b/>
      <sz val="20"/>
      <color theme="1"/>
      <name val="Yu Gothic"/>
      <family val="3"/>
      <charset val="128"/>
      <scheme val="minor"/>
    </font>
    <font>
      <sz val="20"/>
      <color theme="0"/>
      <name val="Yu Gothic"/>
      <family val="3"/>
      <charset val="128"/>
      <scheme val="minor"/>
    </font>
    <font>
      <b/>
      <sz val="20"/>
      <name val="Yu Gothic"/>
      <family val="3"/>
      <charset val="128"/>
      <scheme val="minor"/>
    </font>
    <font>
      <sz val="20"/>
      <name val="Yu Gothic"/>
      <family val="3"/>
      <charset val="128"/>
      <scheme val="minor"/>
    </font>
    <font>
      <sz val="20"/>
      <color theme="1"/>
      <name val="HGPｺﾞｼｯｸE"/>
      <family val="3"/>
      <charset val="128"/>
    </font>
    <font>
      <sz val="22"/>
      <color theme="1"/>
      <name val="HGPｺﾞｼｯｸE"/>
      <family val="3"/>
      <charset val="128"/>
    </font>
    <font>
      <b/>
      <sz val="20"/>
      <color rgb="FFFF0000"/>
      <name val="Yu Gothic"/>
      <family val="3"/>
      <charset val="128"/>
      <scheme val="minor"/>
    </font>
  </fonts>
  <fills count="7">
    <fill>
      <patternFill patternType="none"/>
    </fill>
    <fill>
      <patternFill patternType="gray125"/>
    </fill>
    <fill>
      <patternFill patternType="solid">
        <fgColor rgb="FFFFFFFF"/>
        <bgColor indexed="64"/>
      </patternFill>
    </fill>
    <fill>
      <patternFill patternType="solid">
        <fgColor rgb="FFB5CDD3"/>
        <bgColor indexed="64"/>
      </patternFill>
    </fill>
    <fill>
      <patternFill patternType="solid">
        <fgColor theme="8" tint="-0.499984740745262"/>
        <bgColor indexed="64"/>
      </patternFill>
    </fill>
    <fill>
      <patternFill patternType="solid">
        <fgColor rgb="FFFFFF00"/>
        <bgColor indexed="64"/>
      </patternFill>
    </fill>
    <fill>
      <patternFill patternType="solid">
        <fgColor theme="0" tint="-0.14999847407452621"/>
        <bgColor indexed="64"/>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top/>
      <bottom/>
      <diagonal/>
    </border>
    <border>
      <left/>
      <right/>
      <top style="thin">
        <color indexed="64"/>
      </top>
      <bottom style="thin">
        <color indexed="64"/>
      </bottom>
      <diagonal/>
    </border>
    <border>
      <left style="thick">
        <color rgb="FFC00000"/>
      </left>
      <right style="thin">
        <color theme="0"/>
      </right>
      <top style="thick">
        <color rgb="FFC00000"/>
      </top>
      <bottom style="thin">
        <color theme="0"/>
      </bottom>
      <diagonal/>
    </border>
    <border>
      <left style="thin">
        <color theme="0"/>
      </left>
      <right style="thin">
        <color indexed="64"/>
      </right>
      <top style="thick">
        <color rgb="FFC00000"/>
      </top>
      <bottom style="thin">
        <color theme="0"/>
      </bottom>
      <diagonal/>
    </border>
    <border>
      <left style="thin">
        <color indexed="64"/>
      </left>
      <right style="thick">
        <color rgb="FFC00000"/>
      </right>
      <top style="thick">
        <color rgb="FFC00000"/>
      </top>
      <bottom style="thin">
        <color indexed="64"/>
      </bottom>
      <diagonal/>
    </border>
    <border>
      <left style="thick">
        <color rgb="FFC00000"/>
      </left>
      <right style="thin">
        <color theme="0"/>
      </right>
      <top style="thin">
        <color theme="0"/>
      </top>
      <bottom style="thick">
        <color rgb="FFC00000"/>
      </bottom>
      <diagonal/>
    </border>
    <border>
      <left style="thin">
        <color theme="0"/>
      </left>
      <right style="thin">
        <color indexed="64"/>
      </right>
      <top style="thin">
        <color theme="0"/>
      </top>
      <bottom style="thick">
        <color rgb="FFC00000"/>
      </bottom>
      <diagonal/>
    </border>
    <border>
      <left style="thin">
        <color indexed="64"/>
      </left>
      <right style="thick">
        <color rgb="FFC00000"/>
      </right>
      <top style="thin">
        <color indexed="64"/>
      </top>
      <bottom style="thick">
        <color rgb="FFC00000"/>
      </bottom>
      <diagonal/>
    </border>
    <border>
      <left style="thin">
        <color indexed="64"/>
      </left>
      <right/>
      <top style="thin">
        <color indexed="64"/>
      </top>
      <bottom/>
      <diagonal/>
    </border>
    <border>
      <left style="thin">
        <color indexed="64"/>
      </left>
      <right style="thick">
        <color rgb="FFC00000"/>
      </right>
      <top style="thick">
        <color rgb="FFC00000"/>
      </top>
      <bottom style="thick">
        <color rgb="FFC00000"/>
      </bottom>
      <diagonal/>
    </border>
    <border>
      <left style="thin">
        <color indexed="64"/>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ck">
        <color rgb="FFC00000"/>
      </top>
      <bottom style="thin">
        <color theme="0"/>
      </bottom>
      <diagonal/>
    </border>
    <border>
      <left style="thin">
        <color theme="0"/>
      </left>
      <right style="thin">
        <color theme="0"/>
      </right>
      <top style="thin">
        <color theme="0"/>
      </top>
      <bottom style="thick">
        <color rgb="FFC00000"/>
      </bottom>
      <diagonal/>
    </border>
    <border>
      <left/>
      <right style="thin">
        <color theme="0"/>
      </right>
      <top/>
      <bottom/>
      <diagonal/>
    </border>
    <border>
      <left style="thin">
        <color theme="0"/>
      </left>
      <right style="thin">
        <color indexed="64"/>
      </right>
      <top/>
      <bottom/>
      <diagonal/>
    </border>
    <border>
      <left style="thick">
        <color rgb="FFC00000"/>
      </left>
      <right style="thin">
        <color theme="0"/>
      </right>
      <top style="thick">
        <color rgb="FFC00000"/>
      </top>
      <bottom style="thick">
        <color rgb="FFC00000"/>
      </bottom>
      <diagonal/>
    </border>
    <border>
      <left style="thin">
        <color theme="0"/>
      </left>
      <right style="thin">
        <color indexed="64"/>
      </right>
      <top style="thick">
        <color rgb="FFC00000"/>
      </top>
      <bottom style="thick">
        <color rgb="FFC0000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indexed="64"/>
      </right>
      <top style="thin">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62">
    <xf numFmtId="0" fontId="0" fillId="0" borderId="0" xfId="0"/>
    <xf numFmtId="0" fontId="2" fillId="2" borderId="1" xfId="0" applyFont="1" applyFill="1" applyBorder="1" applyAlignment="1">
      <alignment horizontal="right" vertical="center" wrapText="1" readingOrder="1"/>
    </xf>
    <xf numFmtId="0" fontId="3" fillId="3" borderId="1" xfId="0" applyFont="1" applyFill="1" applyBorder="1" applyAlignment="1">
      <alignment horizontal="center" vertical="center" wrapText="1" readingOrder="1"/>
    </xf>
    <xf numFmtId="0" fontId="0" fillId="0" borderId="2" xfId="0" applyBorder="1"/>
    <xf numFmtId="0" fontId="3" fillId="3" borderId="3" xfId="0" applyFont="1" applyFill="1" applyBorder="1" applyAlignment="1">
      <alignment horizontal="center" vertical="center" wrapText="1" readingOrder="1"/>
    </xf>
    <xf numFmtId="176" fontId="0" fillId="0" borderId="2" xfId="1" applyNumberFormat="1" applyFont="1" applyBorder="1" applyAlignment="1"/>
    <xf numFmtId="0" fontId="7" fillId="0" borderId="0" xfId="0" applyFont="1"/>
    <xf numFmtId="0" fontId="8" fillId="0" borderId="0" xfId="0" applyFont="1"/>
    <xf numFmtId="176" fontId="7" fillId="0" borderId="2" xfId="1" applyNumberFormat="1" applyFont="1" applyBorder="1" applyAlignment="1">
      <alignment horizontal="center" vertical="center"/>
    </xf>
    <xf numFmtId="0" fontId="5" fillId="0" borderId="0" xfId="0" applyFont="1" applyAlignment="1">
      <alignment horizontal="center" vertical="center" wrapText="1"/>
    </xf>
    <xf numFmtId="0" fontId="0" fillId="0" borderId="0" xfId="0" applyAlignment="1">
      <alignment vertical="center" wrapText="1"/>
    </xf>
    <xf numFmtId="3" fontId="0" fillId="0" borderId="0" xfId="0" applyNumberFormat="1" applyAlignment="1">
      <alignment vertical="center" wrapText="1"/>
    </xf>
    <xf numFmtId="177" fontId="2" fillId="2" borderId="1" xfId="0" applyNumberFormat="1" applyFont="1" applyFill="1" applyBorder="1" applyAlignment="1">
      <alignment horizontal="right" vertical="center" wrapText="1" readingOrder="1"/>
    </xf>
    <xf numFmtId="176" fontId="0" fillId="0" borderId="0" xfId="0" applyNumberFormat="1" applyAlignment="1">
      <alignment vertical="center" wrapText="1"/>
    </xf>
    <xf numFmtId="0" fontId="7" fillId="0" borderId="0" xfId="0" applyFont="1" applyAlignment="1">
      <alignment horizontal="center"/>
    </xf>
    <xf numFmtId="0" fontId="9" fillId="0" borderId="0" xfId="0" applyFont="1"/>
    <xf numFmtId="178" fontId="7" fillId="0" borderId="2" xfId="1" applyNumberFormat="1" applyFont="1" applyBorder="1" applyAlignment="1">
      <alignment horizontal="center" vertical="center"/>
    </xf>
    <xf numFmtId="0" fontId="6" fillId="4" borderId="4"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2" fillId="0" borderId="0" xfId="0" applyFont="1"/>
    <xf numFmtId="0" fontId="6" fillId="4" borderId="15" xfId="0" applyFont="1" applyFill="1" applyBorder="1" applyAlignment="1">
      <alignment horizontal="center" vertical="center" wrapText="1"/>
    </xf>
    <xf numFmtId="176" fontId="7" fillId="0" borderId="16" xfId="1" applyNumberFormat="1" applyFont="1" applyBorder="1" applyAlignment="1">
      <alignment horizontal="center" vertical="center"/>
    </xf>
    <xf numFmtId="176" fontId="7" fillId="0" borderId="19" xfId="1" applyNumberFormat="1" applyFont="1" applyBorder="1" applyAlignment="1">
      <alignment horizontal="center" vertical="center"/>
    </xf>
    <xf numFmtId="176" fontId="7" fillId="0" borderId="8" xfId="1" applyNumberFormat="1" applyFont="1" applyBorder="1" applyAlignment="1">
      <alignment horizontal="center" vertical="center"/>
    </xf>
    <xf numFmtId="178" fontId="7" fillId="0" borderId="9" xfId="1" applyNumberFormat="1" applyFont="1" applyBorder="1" applyAlignment="1">
      <alignment horizontal="center" vertical="center"/>
    </xf>
    <xf numFmtId="176" fontId="7" fillId="0" borderId="21" xfId="1" applyNumberFormat="1" applyFont="1" applyBorder="1" applyAlignment="1">
      <alignment horizontal="center" vertical="center"/>
    </xf>
    <xf numFmtId="0" fontId="8" fillId="0" borderId="0" xfId="0" applyFont="1" applyAlignment="1">
      <alignment vertical="top"/>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3" fillId="0" borderId="0" xfId="0" applyFont="1"/>
    <xf numFmtId="0" fontId="6" fillId="4" borderId="3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14" fillId="0" borderId="0" xfId="0" applyFont="1"/>
    <xf numFmtId="0" fontId="6" fillId="4" borderId="36" xfId="0" applyFont="1" applyFill="1" applyBorder="1" applyAlignment="1">
      <alignment horizontal="center" vertical="center" wrapText="1"/>
    </xf>
    <xf numFmtId="0" fontId="6" fillId="4" borderId="37" xfId="0" applyFont="1" applyFill="1" applyBorder="1" applyAlignment="1">
      <alignment horizontal="center" vertical="center" wrapText="1"/>
    </xf>
    <xf numFmtId="178" fontId="7" fillId="5" borderId="2" xfId="0" applyNumberFormat="1" applyFont="1" applyFill="1" applyBorder="1" applyAlignment="1">
      <alignment horizontal="center" vertical="center"/>
    </xf>
    <xf numFmtId="0" fontId="6" fillId="4" borderId="10"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11" fillId="6" borderId="4" xfId="0" applyFont="1" applyFill="1" applyBorder="1" applyAlignment="1">
      <alignment horizontal="center"/>
    </xf>
    <xf numFmtId="0" fontId="11" fillId="6" borderId="13" xfId="0" applyFont="1" applyFill="1" applyBorder="1" applyAlignment="1">
      <alignment horizontal="center"/>
    </xf>
    <xf numFmtId="0" fontId="11" fillId="6" borderId="5" xfId="0" applyFont="1" applyFill="1" applyBorder="1" applyAlignment="1">
      <alignment horizontal="center"/>
    </xf>
    <xf numFmtId="40" fontId="7" fillId="5" borderId="4" xfId="1" applyNumberFormat="1" applyFont="1" applyFill="1" applyBorder="1" applyAlignment="1">
      <alignment horizontal="center" vertical="center"/>
    </xf>
    <xf numFmtId="0" fontId="7" fillId="0" borderId="5" xfId="0" applyFont="1" applyBorder="1" applyAlignment="1">
      <alignment horizontal="center" vertical="center"/>
    </xf>
    <xf numFmtId="0" fontId="7" fillId="5"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2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388130</xdr:colOff>
      <xdr:row>5</xdr:row>
      <xdr:rowOff>681332</xdr:rowOff>
    </xdr:from>
    <xdr:to>
      <xdr:col>5</xdr:col>
      <xdr:colOff>635012</xdr:colOff>
      <xdr:row>9</xdr:row>
      <xdr:rowOff>12089</xdr:rowOff>
    </xdr:to>
    <xdr:sp macro="" textlink="">
      <xdr:nvSpPr>
        <xdr:cNvPr id="2" name="矢印: 右 1">
          <a:extLst>
            <a:ext uri="{FF2B5EF4-FFF2-40B4-BE49-F238E27FC236}">
              <a16:creationId xmlns:a16="http://schemas.microsoft.com/office/drawing/2014/main" id="{D5715311-3EBB-3B5B-47CF-1580D6980036}"/>
            </a:ext>
          </a:extLst>
        </xdr:cNvPr>
        <xdr:cNvSpPr/>
      </xdr:nvSpPr>
      <xdr:spPr>
        <a:xfrm>
          <a:off x="6661023" y="2817653"/>
          <a:ext cx="246882" cy="2446793"/>
        </a:xfrm>
        <a:prstGeom prst="rightArrow">
          <a:avLst>
            <a:gd name="adj1" fmla="val 50000"/>
            <a:gd name="adj2" fmla="val 100000"/>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30F88-F795-4BD0-A6D9-95B4C9235E0C}">
  <sheetPr>
    <pageSetUpPr fitToPage="1"/>
  </sheetPr>
  <dimension ref="B1:N32"/>
  <sheetViews>
    <sheetView showGridLines="0" tabSelected="1" view="pageBreakPreview" zoomScale="55" zoomScaleNormal="55" zoomScaleSheetLayoutView="55" zoomScalePageLayoutView="55" workbookViewId="0"/>
  </sheetViews>
  <sheetFormatPr defaultColWidth="8.75" defaultRowHeight="33"/>
  <cols>
    <col min="1" max="1" width="3.75" style="6" customWidth="1"/>
    <col min="2" max="2" width="31.25" style="6" customWidth="1"/>
    <col min="3" max="3" width="9.875" style="6" customWidth="1"/>
    <col min="4" max="4" width="29.625" style="6" customWidth="1"/>
    <col min="5" max="5" width="8.75" style="6"/>
    <col min="6" max="6" width="11.875" style="6" customWidth="1"/>
    <col min="7" max="7" width="45.75" style="6" customWidth="1"/>
    <col min="8" max="8" width="7.75" style="6" customWidth="1"/>
    <col min="9" max="9" width="35" style="6" customWidth="1"/>
    <col min="10" max="10" width="6.25" style="6" customWidth="1"/>
    <col min="11" max="11" width="36.25" style="6" customWidth="1"/>
    <col min="12" max="12" width="14.75" style="6" customWidth="1"/>
    <col min="13" max="13" width="14.75" style="14" customWidth="1"/>
    <col min="14" max="14" width="38.5" style="6" customWidth="1"/>
    <col min="15" max="16384" width="8.75" style="6"/>
  </cols>
  <sheetData>
    <row r="1" spans="2:14" ht="2.1" customHeight="1"/>
    <row r="2" spans="2:14">
      <c r="B2" s="49" t="s">
        <v>61</v>
      </c>
      <c r="C2" s="50"/>
      <c r="D2" s="50"/>
      <c r="E2" s="51"/>
      <c r="F2" s="19"/>
      <c r="G2" s="49" t="s">
        <v>25</v>
      </c>
      <c r="H2" s="50"/>
      <c r="I2" s="50"/>
      <c r="J2" s="50"/>
      <c r="K2" s="50"/>
      <c r="L2" s="50"/>
      <c r="M2" s="50"/>
      <c r="N2" s="51"/>
    </row>
    <row r="3" spans="2:14" ht="16.149999999999999" customHeight="1"/>
    <row r="4" spans="2:14">
      <c r="B4" s="15"/>
      <c r="C4" s="15"/>
      <c r="G4" s="15" t="s">
        <v>17</v>
      </c>
      <c r="H4" s="15"/>
      <c r="K4" s="15" t="s">
        <v>37</v>
      </c>
    </row>
    <row r="5" spans="2:14" ht="64.150000000000006" customHeight="1" thickBot="1">
      <c r="B5" s="55" t="s">
        <v>14</v>
      </c>
      <c r="C5" s="55"/>
      <c r="D5" s="54"/>
      <c r="E5" s="54"/>
      <c r="G5" s="27" t="s">
        <v>19</v>
      </c>
      <c r="H5" s="28" t="s">
        <v>29</v>
      </c>
      <c r="I5" s="23" cm="1">
        <f t="array" ref="I5">_xlfn.IFS(
D7&lt;=50000,240000,
D7&lt;=100000,490000,
D7&lt;=200000,730000,
D7&lt;=400000,1220000,
D7&lt;=600000,1720000,
D7&lt;=800000,2210000,
D7&lt;=1000000,2700000,
D7&lt;=2000000,3380000,
D7&lt;=3000000,4050000,
D7&lt;=4000000,4730000,
D7&lt;=5000000,5400000,
D7&lt;=6000000,6080000,
D7&lt;=7000000,6750000,
D7&lt;=8000000,7430000,
D7&lt;=9000000,8100000,
D7&lt;=10000000,8780000,
D7&lt;=20000000,9450000,
TRUE,13500000
)</f>
        <v>240000</v>
      </c>
      <c r="K5" s="45" t="s">
        <v>28</v>
      </c>
      <c r="L5" s="29" t="s">
        <v>23</v>
      </c>
      <c r="M5" s="18" t="s">
        <v>34</v>
      </c>
      <c r="N5" s="8">
        <f>I5+I11</f>
        <v>240000</v>
      </c>
    </row>
    <row r="6" spans="2:14" ht="64.150000000000006" customHeight="1" thickTop="1" thickBot="1">
      <c r="D6" s="26" t="s">
        <v>12</v>
      </c>
      <c r="G6" s="35" t="s">
        <v>26</v>
      </c>
      <c r="H6" s="36" t="s">
        <v>30</v>
      </c>
      <c r="I6" s="25">
        <f>IF(D5="特定行政庁",0,I5/2)</f>
        <v>120000</v>
      </c>
      <c r="K6" s="46"/>
      <c r="L6" s="38" t="s">
        <v>24</v>
      </c>
      <c r="M6" s="39" t="s">
        <v>38</v>
      </c>
      <c r="N6" s="8">
        <f>N5*1.1</f>
        <v>264000</v>
      </c>
    </row>
    <row r="7" spans="2:14" ht="73.900000000000006" customHeight="1" thickTop="1" thickBot="1">
      <c r="B7" s="56" t="s">
        <v>40</v>
      </c>
      <c r="C7" s="57"/>
      <c r="D7" s="52"/>
      <c r="E7" s="53" t="s">
        <v>8</v>
      </c>
      <c r="G7" s="33" t="s">
        <v>15</v>
      </c>
      <c r="H7" s="34" t="s">
        <v>31</v>
      </c>
      <c r="I7" s="24">
        <f>IF(D5="特定行政庁",LOOKUP(D7,Sheet1!C4:C21,Sheet1!F4:F21),LOOKUP(D7,Sheet1!C4:C21,Sheet1!E4:E21))</f>
        <v>5</v>
      </c>
    </row>
    <row r="8" spans="2:14" ht="53.45" customHeight="1" thickTop="1">
      <c r="B8" s="58"/>
      <c r="C8" s="59"/>
      <c r="D8" s="52"/>
      <c r="E8" s="53"/>
      <c r="K8" s="47" t="s">
        <v>27</v>
      </c>
      <c r="L8" s="30" t="s">
        <v>23</v>
      </c>
      <c r="M8" s="20" t="s">
        <v>35</v>
      </c>
      <c r="N8" s="21">
        <f>I6+I11</f>
        <v>120000</v>
      </c>
    </row>
    <row r="9" spans="2:14" ht="53.45" customHeight="1" thickBot="1">
      <c r="B9" s="60"/>
      <c r="C9" s="61"/>
      <c r="D9" s="52"/>
      <c r="E9" s="53"/>
      <c r="K9" s="48"/>
      <c r="L9" s="31" t="s">
        <v>24</v>
      </c>
      <c r="M9" s="32" t="s">
        <v>38</v>
      </c>
      <c r="N9" s="22">
        <f>N8*1.1</f>
        <v>132000</v>
      </c>
    </row>
    <row r="10" spans="2:14" ht="60" customHeight="1" thickTop="1" thickBot="1">
      <c r="D10" s="26"/>
      <c r="G10" s="15" t="s">
        <v>18</v>
      </c>
      <c r="H10" s="15"/>
    </row>
    <row r="11" spans="2:14" ht="67.5" thickTop="1" thickBot="1">
      <c r="B11" s="17" t="s">
        <v>41</v>
      </c>
      <c r="C11" s="40" t="s">
        <v>32</v>
      </c>
      <c r="D11" s="44"/>
      <c r="E11" s="44"/>
      <c r="G11" s="35" t="s">
        <v>19</v>
      </c>
      <c r="H11" s="36" t="s">
        <v>33</v>
      </c>
      <c r="I11" s="25">
        <f>VLOOKUP(D11,Sheet1!$L$4:$N$72,3,)</f>
        <v>0</v>
      </c>
      <c r="K11" s="42" t="s">
        <v>16</v>
      </c>
      <c r="L11" s="43"/>
      <c r="M11" s="40" t="s">
        <v>36</v>
      </c>
      <c r="N11" s="16">
        <f>D11+I7</f>
        <v>5</v>
      </c>
    </row>
    <row r="12" spans="2:14" ht="33.75" thickTop="1">
      <c r="D12" s="7" t="s">
        <v>12</v>
      </c>
    </row>
    <row r="13" spans="2:14">
      <c r="B13" s="41" t="s">
        <v>57</v>
      </c>
    </row>
    <row r="14" spans="2:14">
      <c r="B14" s="37" t="s">
        <v>58</v>
      </c>
    </row>
    <row r="15" spans="2:14">
      <c r="B15" s="6" t="s">
        <v>42</v>
      </c>
    </row>
    <row r="16" spans="2:14">
      <c r="B16" s="37" t="s">
        <v>59</v>
      </c>
    </row>
    <row r="17" spans="2:2">
      <c r="B17" s="6" t="s">
        <v>43</v>
      </c>
    </row>
    <row r="18" spans="2:2">
      <c r="B18" s="6" t="s">
        <v>44</v>
      </c>
    </row>
    <row r="19" spans="2:2">
      <c r="B19" s="6" t="s">
        <v>45</v>
      </c>
    </row>
    <row r="20" spans="2:2">
      <c r="B20" s="37" t="s">
        <v>60</v>
      </c>
    </row>
    <row r="21" spans="2:2">
      <c r="B21" s="6" t="s">
        <v>46</v>
      </c>
    </row>
    <row r="22" spans="2:2">
      <c r="B22" s="6" t="s">
        <v>47</v>
      </c>
    </row>
    <row r="23" spans="2:2">
      <c r="B23" s="41" t="s">
        <v>52</v>
      </c>
    </row>
    <row r="24" spans="2:2">
      <c r="B24" s="37" t="s">
        <v>53</v>
      </c>
    </row>
    <row r="25" spans="2:2">
      <c r="B25" s="6" t="s">
        <v>48</v>
      </c>
    </row>
    <row r="26" spans="2:2">
      <c r="B26" s="37" t="s">
        <v>54</v>
      </c>
    </row>
    <row r="27" spans="2:2">
      <c r="B27" s="6" t="s">
        <v>49</v>
      </c>
    </row>
    <row r="28" spans="2:2">
      <c r="B28" s="37" t="s">
        <v>55</v>
      </c>
    </row>
    <row r="29" spans="2:2">
      <c r="B29" s="6" t="s">
        <v>50</v>
      </c>
    </row>
    <row r="30" spans="2:2">
      <c r="B30" s="37" t="s">
        <v>56</v>
      </c>
    </row>
    <row r="31" spans="2:2">
      <c r="B31" s="6" t="s">
        <v>51</v>
      </c>
    </row>
    <row r="32" spans="2:2">
      <c r="B32" s="6" t="s">
        <v>62</v>
      </c>
    </row>
  </sheetData>
  <mergeCells count="11">
    <mergeCell ref="K11:L11"/>
    <mergeCell ref="D11:E11"/>
    <mergeCell ref="K5:K6"/>
    <mergeCell ref="K8:K9"/>
    <mergeCell ref="B2:E2"/>
    <mergeCell ref="D7:D9"/>
    <mergeCell ref="E7:E9"/>
    <mergeCell ref="G2:N2"/>
    <mergeCell ref="D5:E5"/>
    <mergeCell ref="B5:C5"/>
    <mergeCell ref="B7:C9"/>
  </mergeCells>
  <phoneticPr fontId="4"/>
  <dataValidations disablePrompts="1" count="1">
    <dataValidation type="decimal" allowBlank="1" showInputMessage="1" showErrorMessage="1" sqref="D7:D9" xr:uid="{51FF8FE1-0B20-4163-BA8A-FFFBB6C05B69}">
      <formula1>0</formula1>
      <formula2>999999999</formula2>
    </dataValidation>
  </dataValidations>
  <pageMargins left="0.23622047244094491" right="0.23622047244094491" top="0.59055118110236227" bottom="0.35433070866141736" header="0.31496062992125984" footer="0.31496062992125984"/>
  <pageSetup paperSize="9" scale="44" fitToHeight="0" orientation="landscape" r:id="rId1"/>
  <headerFooter>
    <oddHeader>&amp;L&amp;"HGPｺﾞｼｯｸE,標準"&amp;36確認申請用CDE　利用料算定シート（令和7年8月28日現在の料金モデルによる見積）&amp;R2025年8月28日</oddHeader>
  </headerFooter>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8237E8E-818D-4076-A7D4-1E787C3EB3F3}">
          <x14:formula1>
            <xm:f>Sheet1!$L$4:$L$72</xm:f>
          </x14:formula1>
          <xm:sqref>D11</xm:sqref>
        </x14:dataValidation>
        <x14:dataValidation type="list" allowBlank="1" showInputMessage="1" showErrorMessage="1" xr:uid="{D6576C74-0D72-4A06-A7BD-DC7B2238FD33}">
          <x14:formula1>
            <xm:f>Sheet1!$A$4:$A$5</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N88"/>
  <sheetViews>
    <sheetView zoomScale="85" zoomScaleNormal="85" workbookViewId="0">
      <selection activeCell="C3" sqref="C3"/>
    </sheetView>
  </sheetViews>
  <sheetFormatPr defaultRowHeight="18.75"/>
  <cols>
    <col min="3" max="3" width="27.875" customWidth="1"/>
    <col min="4" max="4" width="22" customWidth="1"/>
    <col min="12" max="14" width="21.875" customWidth="1"/>
  </cols>
  <sheetData>
    <row r="3" spans="1:14" ht="49.5">
      <c r="C3" s="2" t="s">
        <v>39</v>
      </c>
      <c r="D3" s="2" t="s">
        <v>7</v>
      </c>
      <c r="E3" s="2" t="s">
        <v>21</v>
      </c>
      <c r="F3" s="2" t="s">
        <v>22</v>
      </c>
      <c r="L3" s="4" t="s">
        <v>9</v>
      </c>
      <c r="M3" s="4" t="s">
        <v>10</v>
      </c>
      <c r="N3" s="4" t="s">
        <v>11</v>
      </c>
    </row>
    <row r="4" spans="1:14">
      <c r="A4" t="s">
        <v>13</v>
      </c>
      <c r="C4" s="12">
        <v>0</v>
      </c>
      <c r="D4" s="13">
        <v>240000</v>
      </c>
      <c r="E4" s="1">
        <v>5</v>
      </c>
      <c r="F4" s="1">
        <v>10</v>
      </c>
      <c r="L4">
        <v>0</v>
      </c>
      <c r="M4">
        <v>0</v>
      </c>
      <c r="N4" s="5">
        <f>M4*18000</f>
        <v>0</v>
      </c>
    </row>
    <row r="5" spans="1:14">
      <c r="A5" t="s">
        <v>20</v>
      </c>
      <c r="C5" s="12">
        <v>50000</v>
      </c>
      <c r="D5" s="13">
        <v>490000</v>
      </c>
      <c r="E5" s="1">
        <v>5</v>
      </c>
      <c r="F5" s="1">
        <v>10</v>
      </c>
      <c r="L5" s="3">
        <v>5</v>
      </c>
      <c r="M5" s="3">
        <v>5</v>
      </c>
      <c r="N5" s="5">
        <f>M5*18000</f>
        <v>90000</v>
      </c>
    </row>
    <row r="6" spans="1:14">
      <c r="C6" s="12">
        <v>100000</v>
      </c>
      <c r="D6" s="13">
        <v>730000</v>
      </c>
      <c r="E6" s="1">
        <v>5</v>
      </c>
      <c r="F6" s="1">
        <v>10</v>
      </c>
      <c r="L6" s="3">
        <v>10</v>
      </c>
      <c r="M6" s="3">
        <v>10</v>
      </c>
      <c r="N6" s="5">
        <f t="shared" ref="N6:N69" si="0">M6*18000</f>
        <v>180000</v>
      </c>
    </row>
    <row r="7" spans="1:14">
      <c r="C7" s="12">
        <v>200000</v>
      </c>
      <c r="D7" s="13">
        <v>1220000</v>
      </c>
      <c r="E7" s="1">
        <v>5</v>
      </c>
      <c r="F7" s="1">
        <v>10</v>
      </c>
      <c r="L7" s="3">
        <v>15</v>
      </c>
      <c r="M7" s="3">
        <v>15</v>
      </c>
      <c r="N7" s="5">
        <f t="shared" si="0"/>
        <v>270000</v>
      </c>
    </row>
    <row r="8" spans="1:14">
      <c r="C8" s="12">
        <v>400000</v>
      </c>
      <c r="D8" s="13">
        <v>1720000</v>
      </c>
      <c r="E8" s="1">
        <v>5</v>
      </c>
      <c r="F8" s="1">
        <v>10</v>
      </c>
      <c r="L8" s="3">
        <v>20</v>
      </c>
      <c r="M8" s="3">
        <v>20</v>
      </c>
      <c r="N8" s="5">
        <f t="shared" si="0"/>
        <v>360000</v>
      </c>
    </row>
    <row r="9" spans="1:14">
      <c r="C9" s="12">
        <v>600000</v>
      </c>
      <c r="D9" s="13">
        <v>2210000</v>
      </c>
      <c r="E9" s="1">
        <v>5</v>
      </c>
      <c r="F9" s="1">
        <v>10</v>
      </c>
      <c r="L9" s="3">
        <v>25</v>
      </c>
      <c r="M9" s="3">
        <v>25</v>
      </c>
      <c r="N9" s="5">
        <f t="shared" si="0"/>
        <v>450000</v>
      </c>
    </row>
    <row r="10" spans="1:14">
      <c r="C10" s="12">
        <v>800000</v>
      </c>
      <c r="D10" s="13">
        <v>2700000</v>
      </c>
      <c r="E10" s="1">
        <v>10</v>
      </c>
      <c r="F10" s="1">
        <v>10</v>
      </c>
      <c r="L10" s="3">
        <v>30</v>
      </c>
      <c r="M10" s="3">
        <v>30</v>
      </c>
      <c r="N10" s="5">
        <f t="shared" si="0"/>
        <v>540000</v>
      </c>
    </row>
    <row r="11" spans="1:14">
      <c r="C11" s="12">
        <v>1000000</v>
      </c>
      <c r="D11" s="13">
        <v>3380000</v>
      </c>
      <c r="E11" s="1">
        <v>15</v>
      </c>
      <c r="F11" s="1">
        <v>15</v>
      </c>
      <c r="L11" s="3">
        <v>35</v>
      </c>
      <c r="M11" s="3">
        <v>35</v>
      </c>
      <c r="N11" s="5">
        <f t="shared" si="0"/>
        <v>630000</v>
      </c>
    </row>
    <row r="12" spans="1:14">
      <c r="C12" s="12">
        <v>2000000</v>
      </c>
      <c r="D12" s="13">
        <v>4050000</v>
      </c>
      <c r="E12" s="1">
        <v>15</v>
      </c>
      <c r="F12" s="1">
        <v>15</v>
      </c>
      <c r="L12" s="3">
        <v>40</v>
      </c>
      <c r="M12" s="3">
        <v>40</v>
      </c>
      <c r="N12" s="5">
        <f t="shared" si="0"/>
        <v>720000</v>
      </c>
    </row>
    <row r="13" spans="1:14">
      <c r="C13" s="12">
        <v>3000000</v>
      </c>
      <c r="D13" s="13">
        <v>4730000</v>
      </c>
      <c r="E13" s="1">
        <v>15</v>
      </c>
      <c r="F13" s="1">
        <v>15</v>
      </c>
      <c r="L13" s="3">
        <v>45</v>
      </c>
      <c r="M13" s="3">
        <v>45</v>
      </c>
      <c r="N13" s="5">
        <f t="shared" si="0"/>
        <v>810000</v>
      </c>
    </row>
    <row r="14" spans="1:14">
      <c r="C14" s="12">
        <v>4000000</v>
      </c>
      <c r="D14" s="13">
        <v>5400000</v>
      </c>
      <c r="E14" s="1">
        <v>25</v>
      </c>
      <c r="F14" s="1">
        <v>25</v>
      </c>
      <c r="L14" s="3">
        <v>50</v>
      </c>
      <c r="M14" s="3">
        <v>50</v>
      </c>
      <c r="N14" s="5">
        <f t="shared" si="0"/>
        <v>900000</v>
      </c>
    </row>
    <row r="15" spans="1:14">
      <c r="C15" s="12">
        <v>5000000</v>
      </c>
      <c r="D15" s="13">
        <v>6080000</v>
      </c>
      <c r="E15" s="1">
        <v>25</v>
      </c>
      <c r="F15" s="1">
        <v>25</v>
      </c>
      <c r="L15" s="3">
        <v>60</v>
      </c>
      <c r="M15" s="3">
        <v>60</v>
      </c>
      <c r="N15" s="5">
        <f t="shared" si="0"/>
        <v>1080000</v>
      </c>
    </row>
    <row r="16" spans="1:14">
      <c r="C16" s="12">
        <v>6000000</v>
      </c>
      <c r="D16" s="13">
        <v>6750000</v>
      </c>
      <c r="E16" s="1">
        <v>25</v>
      </c>
      <c r="F16" s="1">
        <v>25</v>
      </c>
      <c r="L16" s="3">
        <v>70</v>
      </c>
      <c r="M16" s="3">
        <v>70</v>
      </c>
      <c r="N16" s="5">
        <f t="shared" si="0"/>
        <v>1260000</v>
      </c>
    </row>
    <row r="17" spans="3:14">
      <c r="C17" s="12">
        <v>7000000</v>
      </c>
      <c r="D17" s="13">
        <v>7430000</v>
      </c>
      <c r="E17" s="1">
        <v>30</v>
      </c>
      <c r="F17" s="1">
        <v>30</v>
      </c>
      <c r="L17" s="3">
        <v>80</v>
      </c>
      <c r="M17" s="3">
        <v>80</v>
      </c>
      <c r="N17" s="5">
        <f t="shared" si="0"/>
        <v>1440000</v>
      </c>
    </row>
    <row r="18" spans="3:14">
      <c r="C18" s="12">
        <v>8000000</v>
      </c>
      <c r="D18" s="13">
        <v>8100000</v>
      </c>
      <c r="E18" s="1">
        <v>30</v>
      </c>
      <c r="F18" s="1">
        <v>30</v>
      </c>
      <c r="L18" s="3">
        <v>90</v>
      </c>
      <c r="M18" s="3">
        <v>90</v>
      </c>
      <c r="N18" s="5">
        <f t="shared" si="0"/>
        <v>1620000</v>
      </c>
    </row>
    <row r="19" spans="3:14">
      <c r="C19" s="12">
        <v>9000000</v>
      </c>
      <c r="D19" s="13">
        <v>8780000</v>
      </c>
      <c r="E19" s="1">
        <v>30</v>
      </c>
      <c r="F19" s="1">
        <v>30</v>
      </c>
      <c r="L19" s="3">
        <v>100</v>
      </c>
      <c r="M19" s="3">
        <v>100</v>
      </c>
      <c r="N19" s="5">
        <f t="shared" si="0"/>
        <v>1800000</v>
      </c>
    </row>
    <row r="20" spans="3:14">
      <c r="C20" s="12">
        <v>10000000</v>
      </c>
      <c r="D20" s="13">
        <v>9450000</v>
      </c>
      <c r="E20" s="1">
        <v>40</v>
      </c>
      <c r="F20" s="1">
        <v>40</v>
      </c>
      <c r="L20" s="3">
        <v>150</v>
      </c>
      <c r="M20" s="3">
        <v>150</v>
      </c>
      <c r="N20" s="5">
        <f t="shared" si="0"/>
        <v>2700000</v>
      </c>
    </row>
    <row r="21" spans="3:14">
      <c r="C21" s="12">
        <v>20000000</v>
      </c>
      <c r="D21" s="13">
        <v>13500000</v>
      </c>
      <c r="E21" s="1">
        <v>55</v>
      </c>
      <c r="F21" s="1">
        <v>55</v>
      </c>
      <c r="L21" s="3">
        <v>200</v>
      </c>
      <c r="M21" s="3">
        <v>200</v>
      </c>
      <c r="N21" s="5">
        <f t="shared" si="0"/>
        <v>3600000</v>
      </c>
    </row>
    <row r="22" spans="3:14">
      <c r="L22" s="3">
        <v>250</v>
      </c>
      <c r="M22" s="3">
        <v>250</v>
      </c>
      <c r="N22" s="5">
        <f t="shared" si="0"/>
        <v>4500000</v>
      </c>
    </row>
    <row r="23" spans="3:14">
      <c r="L23" s="3">
        <v>300</v>
      </c>
      <c r="M23" s="3">
        <v>300</v>
      </c>
      <c r="N23" s="5">
        <f t="shared" si="0"/>
        <v>5400000</v>
      </c>
    </row>
    <row r="24" spans="3:14">
      <c r="L24" s="3">
        <v>350</v>
      </c>
      <c r="M24" s="3">
        <v>350</v>
      </c>
      <c r="N24" s="5">
        <f t="shared" si="0"/>
        <v>6300000</v>
      </c>
    </row>
    <row r="25" spans="3:14">
      <c r="L25" s="3">
        <v>400</v>
      </c>
      <c r="M25" s="3">
        <v>400</v>
      </c>
      <c r="N25" s="5">
        <f t="shared" si="0"/>
        <v>7200000</v>
      </c>
    </row>
    <row r="26" spans="3:14">
      <c r="L26" s="3">
        <v>450</v>
      </c>
      <c r="M26" s="3">
        <v>450</v>
      </c>
      <c r="N26" s="5">
        <f t="shared" si="0"/>
        <v>8100000</v>
      </c>
    </row>
    <row r="27" spans="3:14">
      <c r="L27" s="3">
        <v>500</v>
      </c>
      <c r="M27" s="3">
        <v>500</v>
      </c>
      <c r="N27" s="5">
        <f t="shared" si="0"/>
        <v>9000000</v>
      </c>
    </row>
    <row r="28" spans="3:14">
      <c r="L28" s="3">
        <v>600</v>
      </c>
      <c r="M28" s="3">
        <v>600</v>
      </c>
      <c r="N28" s="5">
        <f t="shared" si="0"/>
        <v>10800000</v>
      </c>
    </row>
    <row r="29" spans="3:14">
      <c r="L29" s="3">
        <v>700</v>
      </c>
      <c r="M29" s="3">
        <v>700</v>
      </c>
      <c r="N29" s="5">
        <f t="shared" si="0"/>
        <v>12600000</v>
      </c>
    </row>
    <row r="30" spans="3:14">
      <c r="L30" s="3">
        <v>800</v>
      </c>
      <c r="M30" s="3">
        <v>800</v>
      </c>
      <c r="N30" s="5">
        <f t="shared" si="0"/>
        <v>14400000</v>
      </c>
    </row>
    <row r="31" spans="3:14">
      <c r="C31" s="9"/>
      <c r="D31" s="9"/>
      <c r="L31" s="3">
        <f>L30+100</f>
        <v>900</v>
      </c>
      <c r="M31" s="3">
        <f>M30+100</f>
        <v>900</v>
      </c>
      <c r="N31" s="5">
        <f t="shared" si="0"/>
        <v>16200000</v>
      </c>
    </row>
    <row r="32" spans="3:14">
      <c r="C32" s="10"/>
      <c r="D32" s="11"/>
      <c r="L32" s="3">
        <f t="shared" ref="L32:M72" si="1">L31+100</f>
        <v>1000</v>
      </c>
      <c r="M32" s="3">
        <f t="shared" si="1"/>
        <v>1000</v>
      </c>
      <c r="N32" s="5">
        <f t="shared" si="0"/>
        <v>18000000</v>
      </c>
    </row>
    <row r="33" spans="3:14">
      <c r="C33" s="11"/>
      <c r="D33" s="11"/>
      <c r="L33" s="3">
        <f t="shared" si="1"/>
        <v>1100</v>
      </c>
      <c r="M33" s="3">
        <f t="shared" si="1"/>
        <v>1100</v>
      </c>
      <c r="N33" s="5">
        <f t="shared" si="0"/>
        <v>19800000</v>
      </c>
    </row>
    <row r="34" spans="3:14">
      <c r="C34" s="11"/>
      <c r="D34" s="11"/>
      <c r="L34" s="3">
        <f t="shared" si="1"/>
        <v>1200</v>
      </c>
      <c r="M34" s="3">
        <f t="shared" si="1"/>
        <v>1200</v>
      </c>
      <c r="N34" s="5">
        <f t="shared" si="0"/>
        <v>21600000</v>
      </c>
    </row>
    <row r="35" spans="3:14">
      <c r="C35" s="11"/>
      <c r="D35" s="11"/>
      <c r="L35" s="3">
        <f t="shared" si="1"/>
        <v>1300</v>
      </c>
      <c r="M35" s="3">
        <f t="shared" si="1"/>
        <v>1300</v>
      </c>
      <c r="N35" s="5">
        <f t="shared" si="0"/>
        <v>23400000</v>
      </c>
    </row>
    <row r="36" spans="3:14">
      <c r="C36" s="11"/>
      <c r="D36" s="11"/>
      <c r="L36" s="3">
        <f t="shared" si="1"/>
        <v>1400</v>
      </c>
      <c r="M36" s="3">
        <f t="shared" si="1"/>
        <v>1400</v>
      </c>
      <c r="N36" s="5">
        <f t="shared" si="0"/>
        <v>25200000</v>
      </c>
    </row>
    <row r="37" spans="3:14">
      <c r="C37" s="11"/>
      <c r="D37" s="11"/>
      <c r="L37" s="3">
        <f t="shared" si="1"/>
        <v>1500</v>
      </c>
      <c r="M37" s="3">
        <f t="shared" si="1"/>
        <v>1500</v>
      </c>
      <c r="N37" s="5">
        <f t="shared" si="0"/>
        <v>27000000</v>
      </c>
    </row>
    <row r="38" spans="3:14">
      <c r="C38" s="11"/>
      <c r="D38" s="11"/>
      <c r="L38" s="3">
        <f t="shared" si="1"/>
        <v>1600</v>
      </c>
      <c r="M38" s="3">
        <f t="shared" si="1"/>
        <v>1600</v>
      </c>
      <c r="N38" s="5">
        <f t="shared" si="0"/>
        <v>28800000</v>
      </c>
    </row>
    <row r="39" spans="3:14">
      <c r="C39" s="11"/>
      <c r="D39" s="11"/>
      <c r="L39" s="3">
        <f t="shared" si="1"/>
        <v>1700</v>
      </c>
      <c r="M39" s="3">
        <f t="shared" si="1"/>
        <v>1700</v>
      </c>
      <c r="N39" s="5">
        <f t="shared" si="0"/>
        <v>30600000</v>
      </c>
    </row>
    <row r="40" spans="3:14">
      <c r="C40" s="11"/>
      <c r="D40" s="11"/>
      <c r="L40" s="3">
        <f t="shared" si="1"/>
        <v>1800</v>
      </c>
      <c r="M40" s="3">
        <f t="shared" si="1"/>
        <v>1800</v>
      </c>
      <c r="N40" s="5">
        <f t="shared" si="0"/>
        <v>32400000</v>
      </c>
    </row>
    <row r="41" spans="3:14">
      <c r="C41" s="11"/>
      <c r="D41" s="11"/>
      <c r="L41" s="3">
        <f t="shared" si="1"/>
        <v>1900</v>
      </c>
      <c r="M41" s="3">
        <f t="shared" si="1"/>
        <v>1900</v>
      </c>
      <c r="N41" s="5">
        <f t="shared" si="0"/>
        <v>34200000</v>
      </c>
    </row>
    <row r="42" spans="3:14">
      <c r="C42" s="11"/>
      <c r="D42" s="11"/>
      <c r="L42" s="3">
        <f t="shared" si="1"/>
        <v>2000</v>
      </c>
      <c r="M42" s="3">
        <f t="shared" si="1"/>
        <v>2000</v>
      </c>
      <c r="N42" s="5">
        <f t="shared" si="0"/>
        <v>36000000</v>
      </c>
    </row>
    <row r="43" spans="3:14">
      <c r="C43" s="11"/>
      <c r="D43" s="11"/>
      <c r="L43" s="3">
        <f t="shared" si="1"/>
        <v>2100</v>
      </c>
      <c r="M43" s="3">
        <f t="shared" si="1"/>
        <v>2100</v>
      </c>
      <c r="N43" s="5">
        <f t="shared" si="0"/>
        <v>37800000</v>
      </c>
    </row>
    <row r="44" spans="3:14">
      <c r="C44" s="11"/>
      <c r="D44" s="11"/>
      <c r="L44" s="3">
        <f t="shared" si="1"/>
        <v>2200</v>
      </c>
      <c r="M44" s="3">
        <f t="shared" si="1"/>
        <v>2200</v>
      </c>
      <c r="N44" s="5">
        <f t="shared" si="0"/>
        <v>39600000</v>
      </c>
    </row>
    <row r="45" spans="3:14">
      <c r="C45" s="11"/>
      <c r="D45" s="11"/>
      <c r="L45" s="3">
        <f t="shared" si="1"/>
        <v>2300</v>
      </c>
      <c r="M45" s="3">
        <f t="shared" si="1"/>
        <v>2300</v>
      </c>
      <c r="N45" s="5">
        <f t="shared" si="0"/>
        <v>41400000</v>
      </c>
    </row>
    <row r="46" spans="3:14">
      <c r="C46" s="11"/>
      <c r="D46" s="11"/>
      <c r="L46" s="3">
        <f t="shared" si="1"/>
        <v>2400</v>
      </c>
      <c r="M46" s="3">
        <f t="shared" si="1"/>
        <v>2400</v>
      </c>
      <c r="N46" s="5">
        <f t="shared" si="0"/>
        <v>43200000</v>
      </c>
    </row>
    <row r="47" spans="3:14">
      <c r="C47" s="11"/>
      <c r="D47" s="11"/>
      <c r="L47" s="3">
        <f t="shared" si="1"/>
        <v>2500</v>
      </c>
      <c r="M47" s="3">
        <f t="shared" si="1"/>
        <v>2500</v>
      </c>
      <c r="N47" s="5">
        <f t="shared" si="0"/>
        <v>45000000</v>
      </c>
    </row>
    <row r="48" spans="3:14">
      <c r="C48" s="11"/>
      <c r="D48" s="11"/>
      <c r="L48" s="3">
        <f t="shared" si="1"/>
        <v>2600</v>
      </c>
      <c r="M48" s="3">
        <f t="shared" si="1"/>
        <v>2600</v>
      </c>
      <c r="N48" s="5">
        <f t="shared" si="0"/>
        <v>46800000</v>
      </c>
    </row>
    <row r="49" spans="3:14">
      <c r="C49" s="11"/>
      <c r="D49" s="11"/>
      <c r="L49" s="3">
        <f t="shared" si="1"/>
        <v>2700</v>
      </c>
      <c r="M49" s="3">
        <f t="shared" si="1"/>
        <v>2700</v>
      </c>
      <c r="N49" s="5">
        <f t="shared" si="0"/>
        <v>48600000</v>
      </c>
    </row>
    <row r="50" spans="3:14">
      <c r="L50" s="3">
        <f t="shared" si="1"/>
        <v>2800</v>
      </c>
      <c r="M50" s="3">
        <f t="shared" si="1"/>
        <v>2800</v>
      </c>
      <c r="N50" s="5">
        <f t="shared" si="0"/>
        <v>50400000</v>
      </c>
    </row>
    <row r="51" spans="3:14">
      <c r="L51" s="3">
        <f t="shared" si="1"/>
        <v>2900</v>
      </c>
      <c r="M51" s="3">
        <f t="shared" si="1"/>
        <v>2900</v>
      </c>
      <c r="N51" s="5">
        <f t="shared" si="0"/>
        <v>52200000</v>
      </c>
    </row>
    <row r="52" spans="3:14">
      <c r="L52" s="3">
        <f t="shared" si="1"/>
        <v>3000</v>
      </c>
      <c r="M52" s="3">
        <f t="shared" si="1"/>
        <v>3000</v>
      </c>
      <c r="N52" s="5">
        <f t="shared" si="0"/>
        <v>54000000</v>
      </c>
    </row>
    <row r="53" spans="3:14">
      <c r="L53" s="3">
        <f t="shared" si="1"/>
        <v>3100</v>
      </c>
      <c r="M53" s="3">
        <f t="shared" si="1"/>
        <v>3100</v>
      </c>
      <c r="N53" s="5">
        <f t="shared" si="0"/>
        <v>55800000</v>
      </c>
    </row>
    <row r="54" spans="3:14">
      <c r="L54" s="3">
        <f t="shared" si="1"/>
        <v>3200</v>
      </c>
      <c r="M54" s="3">
        <f t="shared" si="1"/>
        <v>3200</v>
      </c>
      <c r="N54" s="5">
        <f t="shared" si="0"/>
        <v>57600000</v>
      </c>
    </row>
    <row r="55" spans="3:14">
      <c r="L55" s="3">
        <f t="shared" si="1"/>
        <v>3300</v>
      </c>
      <c r="M55" s="3">
        <f t="shared" si="1"/>
        <v>3300</v>
      </c>
      <c r="N55" s="5">
        <f t="shared" si="0"/>
        <v>59400000</v>
      </c>
    </row>
    <row r="56" spans="3:14">
      <c r="L56" s="3">
        <f t="shared" si="1"/>
        <v>3400</v>
      </c>
      <c r="M56" s="3">
        <f t="shared" si="1"/>
        <v>3400</v>
      </c>
      <c r="N56" s="5">
        <f t="shared" si="0"/>
        <v>61200000</v>
      </c>
    </row>
    <row r="57" spans="3:14">
      <c r="L57" s="3">
        <f t="shared" si="1"/>
        <v>3500</v>
      </c>
      <c r="M57" s="3">
        <f t="shared" si="1"/>
        <v>3500</v>
      </c>
      <c r="N57" s="5">
        <f t="shared" si="0"/>
        <v>63000000</v>
      </c>
    </row>
    <row r="58" spans="3:14">
      <c r="L58" s="3">
        <f t="shared" si="1"/>
        <v>3600</v>
      </c>
      <c r="M58" s="3">
        <f t="shared" si="1"/>
        <v>3600</v>
      </c>
      <c r="N58" s="5">
        <f t="shared" si="0"/>
        <v>64800000</v>
      </c>
    </row>
    <row r="59" spans="3:14">
      <c r="L59" s="3">
        <f t="shared" si="1"/>
        <v>3700</v>
      </c>
      <c r="M59" s="3">
        <f t="shared" si="1"/>
        <v>3700</v>
      </c>
      <c r="N59" s="5">
        <f t="shared" si="0"/>
        <v>66600000</v>
      </c>
    </row>
    <row r="60" spans="3:14">
      <c r="L60" s="3">
        <f t="shared" si="1"/>
        <v>3800</v>
      </c>
      <c r="M60" s="3">
        <f t="shared" si="1"/>
        <v>3800</v>
      </c>
      <c r="N60" s="5">
        <f t="shared" si="0"/>
        <v>68400000</v>
      </c>
    </row>
    <row r="61" spans="3:14">
      <c r="L61" s="3">
        <f t="shared" si="1"/>
        <v>3900</v>
      </c>
      <c r="M61" s="3">
        <f t="shared" si="1"/>
        <v>3900</v>
      </c>
      <c r="N61" s="5">
        <f t="shared" si="0"/>
        <v>70200000</v>
      </c>
    </row>
    <row r="62" spans="3:14">
      <c r="L62" s="3">
        <f t="shared" si="1"/>
        <v>4000</v>
      </c>
      <c r="M62" s="3">
        <f t="shared" si="1"/>
        <v>4000</v>
      </c>
      <c r="N62" s="5">
        <f t="shared" si="0"/>
        <v>72000000</v>
      </c>
    </row>
    <row r="63" spans="3:14">
      <c r="L63" s="3">
        <f t="shared" si="1"/>
        <v>4100</v>
      </c>
      <c r="M63" s="3">
        <f t="shared" si="1"/>
        <v>4100</v>
      </c>
      <c r="N63" s="5">
        <f t="shared" si="0"/>
        <v>73800000</v>
      </c>
    </row>
    <row r="64" spans="3:14">
      <c r="L64" s="3">
        <f t="shared" si="1"/>
        <v>4200</v>
      </c>
      <c r="M64" s="3">
        <f t="shared" si="1"/>
        <v>4200</v>
      </c>
      <c r="N64" s="5">
        <f t="shared" si="0"/>
        <v>75600000</v>
      </c>
    </row>
    <row r="65" spans="6:14">
      <c r="L65" s="3">
        <f t="shared" si="1"/>
        <v>4300</v>
      </c>
      <c r="M65" s="3">
        <f t="shared" si="1"/>
        <v>4300</v>
      </c>
      <c r="N65" s="5">
        <f t="shared" si="0"/>
        <v>77400000</v>
      </c>
    </row>
    <row r="66" spans="6:14">
      <c r="L66" s="3">
        <f t="shared" si="1"/>
        <v>4400</v>
      </c>
      <c r="M66" s="3">
        <f t="shared" si="1"/>
        <v>4400</v>
      </c>
      <c r="N66" s="5">
        <f t="shared" si="0"/>
        <v>79200000</v>
      </c>
    </row>
    <row r="67" spans="6:14">
      <c r="L67" s="3">
        <f t="shared" si="1"/>
        <v>4500</v>
      </c>
      <c r="M67" s="3">
        <f t="shared" si="1"/>
        <v>4500</v>
      </c>
      <c r="N67" s="5">
        <f t="shared" si="0"/>
        <v>81000000</v>
      </c>
    </row>
    <row r="68" spans="6:14">
      <c r="L68" s="3">
        <f t="shared" si="1"/>
        <v>4600</v>
      </c>
      <c r="M68" s="3">
        <f t="shared" si="1"/>
        <v>4600</v>
      </c>
      <c r="N68" s="5">
        <f t="shared" si="0"/>
        <v>82800000</v>
      </c>
    </row>
    <row r="69" spans="6:14">
      <c r="L69" s="3">
        <f t="shared" si="1"/>
        <v>4700</v>
      </c>
      <c r="M69" s="3">
        <f t="shared" si="1"/>
        <v>4700</v>
      </c>
      <c r="N69" s="5">
        <f t="shared" si="0"/>
        <v>84600000</v>
      </c>
    </row>
    <row r="70" spans="6:14">
      <c r="L70" s="3">
        <f t="shared" si="1"/>
        <v>4800</v>
      </c>
      <c r="M70" s="3">
        <f t="shared" si="1"/>
        <v>4800</v>
      </c>
      <c r="N70" s="5">
        <f t="shared" ref="N70:N72" si="2">M70*18000</f>
        <v>86400000</v>
      </c>
    </row>
    <row r="71" spans="6:14">
      <c r="F71" s="1" t="s">
        <v>6</v>
      </c>
      <c r="L71" s="3">
        <f t="shared" si="1"/>
        <v>4900</v>
      </c>
      <c r="M71" s="3">
        <f t="shared" si="1"/>
        <v>4900</v>
      </c>
      <c r="N71" s="5">
        <f t="shared" si="2"/>
        <v>88200000</v>
      </c>
    </row>
    <row r="72" spans="6:14">
      <c r="F72" s="1" t="s">
        <v>6</v>
      </c>
      <c r="L72" s="3">
        <f t="shared" si="1"/>
        <v>5000</v>
      </c>
      <c r="M72" s="3">
        <f t="shared" si="1"/>
        <v>5000</v>
      </c>
      <c r="N72" s="5">
        <f t="shared" si="2"/>
        <v>90000000</v>
      </c>
    </row>
    <row r="73" spans="6:14">
      <c r="F73" s="1" t="s">
        <v>6</v>
      </c>
    </row>
    <row r="74" spans="6:14">
      <c r="F74" s="1" t="s">
        <v>6</v>
      </c>
    </row>
    <row r="75" spans="6:14">
      <c r="F75" s="1" t="s">
        <v>6</v>
      </c>
    </row>
    <row r="76" spans="6:14">
      <c r="F76" s="1" t="s">
        <v>6</v>
      </c>
    </row>
    <row r="77" spans="6:14">
      <c r="F77" s="1" t="s">
        <v>5</v>
      </c>
    </row>
    <row r="78" spans="6:14">
      <c r="F78" s="1" t="s">
        <v>4</v>
      </c>
    </row>
    <row r="79" spans="6:14">
      <c r="F79" s="1" t="s">
        <v>4</v>
      </c>
    </row>
    <row r="80" spans="6:14">
      <c r="F80" s="1" t="s">
        <v>4</v>
      </c>
    </row>
    <row r="81" spans="6:6">
      <c r="F81" s="1" t="s">
        <v>3</v>
      </c>
    </row>
    <row r="82" spans="6:6">
      <c r="F82" s="1" t="s">
        <v>3</v>
      </c>
    </row>
    <row r="83" spans="6:6">
      <c r="F83" s="1" t="s">
        <v>3</v>
      </c>
    </row>
    <row r="84" spans="6:6">
      <c r="F84" s="1" t="s">
        <v>2</v>
      </c>
    </row>
    <row r="85" spans="6:6">
      <c r="F85" s="1" t="s">
        <v>2</v>
      </c>
    </row>
    <row r="86" spans="6:6">
      <c r="F86" s="1" t="s">
        <v>2</v>
      </c>
    </row>
    <row r="87" spans="6:6">
      <c r="F87" s="1" t="s">
        <v>1</v>
      </c>
    </row>
    <row r="88" spans="6:6">
      <c r="F88" s="1" t="s">
        <v>0</v>
      </c>
    </row>
  </sheetData>
  <sortState xmlns:xlrd2="http://schemas.microsoft.com/office/spreadsheetml/2017/richdata2" ref="F71:F88">
    <sortCondition descending="1" ref="F71:F88"/>
  </sortState>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ba5533c-a990-4662-b964-1eb129b28df5" xsi:nil="true"/>
    <lcf76f155ced4ddcb4097134ff3c332f xmlns="6ef153eb-bd09-4461-9455-6bf02ae9317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BC6AE2602D37042BF8497786AFC1D4B" ma:contentTypeVersion="12" ma:contentTypeDescription="新しいドキュメントを作成します。" ma:contentTypeScope="" ma:versionID="ae905855d46f7cfa4eb47a010dca3ab5">
  <xsd:schema xmlns:xsd="http://www.w3.org/2001/XMLSchema" xmlns:xs="http://www.w3.org/2001/XMLSchema" xmlns:p="http://schemas.microsoft.com/office/2006/metadata/properties" xmlns:ns2="6ef153eb-bd09-4461-9455-6bf02ae93177" xmlns:ns3="eba5533c-a990-4662-b964-1eb129b28df5" targetNamespace="http://schemas.microsoft.com/office/2006/metadata/properties" ma:root="true" ma:fieldsID="f425823828a7259837288df8b817567c" ns2:_="" ns3:_="">
    <xsd:import namespace="6ef153eb-bd09-4461-9455-6bf02ae93177"/>
    <xsd:import namespace="eba5533c-a990-4662-b964-1eb129b28df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f153eb-bd09-4461-9455-6bf02ae93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b34ec22f-7022-4905-8628-f15f64b81e02"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BillingMetadata" ma:index="1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a5533c-a990-4662-b964-1eb129b28d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a267701-8f9c-40f8-aa1b-8e416f397a07}" ma:internalName="TaxCatchAll" ma:showField="CatchAllData" ma:web="eba5533c-a990-4662-b964-1eb129b28d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65E423-EF6A-4493-A551-09FC218EF2AA}">
  <ds:schemaRefs>
    <ds:schemaRef ds:uri="http://purl.org/dc/elements/1.1/"/>
    <ds:schemaRef ds:uri="http://schemas.microsoft.com/office/infopath/2007/PartnerControls"/>
    <ds:schemaRef ds:uri="http://www.w3.org/XML/1998/namespace"/>
    <ds:schemaRef ds:uri="6ef153eb-bd09-4461-9455-6bf02ae93177"/>
    <ds:schemaRef ds:uri="http://schemas.microsoft.com/office/2006/documentManagement/types"/>
    <ds:schemaRef ds:uri="http://purl.org/dc/terms/"/>
    <ds:schemaRef ds:uri="http://purl.org/dc/dcmitype/"/>
    <ds:schemaRef ds:uri="http://schemas.openxmlformats.org/package/2006/metadata/core-properties"/>
    <ds:schemaRef ds:uri="eba5533c-a990-4662-b964-1eb129b28df5"/>
    <ds:schemaRef ds:uri="http://schemas.microsoft.com/office/2006/metadata/properties"/>
  </ds:schemaRefs>
</ds:datastoreItem>
</file>

<file path=customXml/itemProps2.xml><?xml version="1.0" encoding="utf-8"?>
<ds:datastoreItem xmlns:ds="http://schemas.openxmlformats.org/officeDocument/2006/customXml" ds:itemID="{418981FA-359F-4FAD-9D80-04B71FD227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f153eb-bd09-4461-9455-6bf02ae93177"/>
    <ds:schemaRef ds:uri="eba5533c-a990-4662-b964-1eb129b28d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C1A802-66DA-4249-AD50-D473D00734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料金概算シート</vt:lpstr>
      <vt:lpstr>Sheet1</vt:lpstr>
      <vt:lpstr>料金概算シート!Print_Area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Takeda, Wakato (竹田 若人)</dc:creator>
  <cp:lastModifiedBy>小池 政司</cp:lastModifiedBy>
  <cp:lastPrinted>2025-08-29T07:00:14Z</cp:lastPrinted>
  <dcterms:created xsi:type="dcterms:W3CDTF">2015-06-05T18:19:34Z</dcterms:created>
  <dcterms:modified xsi:type="dcterms:W3CDTF">2025-08-29T07:00:20Z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0x0101000BC6AE2602D37042BF8497786AFC1D4B</vt:lpwstr>
  </property>
  <property fmtid="{D5CDD505-2E9C-101B-9397-08002B2CF9AE}" pid="3" name="MediaServiceImageTags">
    <vt:lpwstr/>
  </property>
</Properties>
</file>